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Tabelle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<sst xmlns="http://schemas.openxmlformats.org/spreadsheetml/2006/main" count="24" uniqueCount="24">
  <si>
    <t>Höhe Rotor</t>
  </si>
  <si>
    <t>Dia prop</t>
  </si>
  <si>
    <t>Rotordurchmesser</t>
  </si>
  <si>
    <t>% prop</t>
  </si>
  <si>
    <t>Wirkungsgrad Rotor</t>
  </si>
  <si>
    <t>TSR</t>
  </si>
  <si>
    <t>Schnelllaufzahl</t>
  </si>
  <si>
    <t>R betw. 2 Ph.</t>
  </si>
  <si>
    <t>Widerstand zwischen Phasen</t>
  </si>
  <si>
    <t>V/RPM  DC</t>
  </si>
  <si>
    <t>Spannung in Volt / UPM Rotor</t>
  </si>
  <si>
    <t>V wind</t>
  </si>
  <si>
    <t>P prop</t>
  </si>
  <si>
    <t>RPM</t>
  </si>
  <si>
    <t>U unloaded DC</t>
  </si>
  <si>
    <t>U unloaded AC</t>
  </si>
  <si>
    <t>I Phase</t>
  </si>
  <si>
    <t>U loaded AC</t>
  </si>
  <si>
    <t>P loss</t>
  </si>
  <si>
    <t>% elektr.</t>
  </si>
  <si>
    <t>P alternator</t>
  </si>
  <si>
    <t>% eff inverter</t>
  </si>
  <si>
    <t>VDC</t>
  </si>
  <si>
    <t>P grid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</si>
</sst>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0.0"/>
  </numFmts>
  <fonts count="2">
    <font>
      <sz val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7" fontId="0" fillId="0" borderId="0" xfId="0" applyNumberFormat="1" applyFont="1" applyAlignment="1">
      <alignment horizontal="left"/>
    </xf>
    <xf numFmtId="167" fontId="0" fillId="0" borderId="0" xfId="0" applyNumberFormat="1" applyAlignment="1">
      <alignment horizontal="left"/>
    </xf>
    <xf numFmtId="167" fontId="1" fillId="0" borderId="0" xfId="0" applyNumberFormat="1" applyFont="1" applyAlignment="1">
      <alignment horizontal="left"/>
    </xf>
    <xf numFmtId="164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P76"/>
  <sheetViews>
    <sheetView tabSelected="1" zoomScale="90" zoomScaleNormal="90" workbookViewId="0" topLeftCell="A12">
      <selection activeCell="H9" sqref="H9"/>
    </sheetView>
  </sheetViews>
  <sheetFormatPr defaultColWidth="12.57421875" defaultRowHeight="12.75"/>
  <cols>
    <col min="1" max="1" width="13.00390625" style="0" customWidth="1"/>
    <col min="2" max="2" width="8.8515625" style="1" customWidth="1"/>
    <col min="3" max="3" width="9.57421875" style="1" customWidth="1"/>
    <col min="4" max="4" width="13.57421875" style="1" customWidth="1"/>
    <col min="5" max="5" width="13.421875" style="1" customWidth="1"/>
    <col min="6" max="6" width="7.421875" style="1" customWidth="1"/>
    <col min="7" max="7" width="10.7109375" style="1" customWidth="1"/>
    <col min="8" max="8" width="7.8515625" style="1" customWidth="1"/>
    <col min="9" max="9" width="8.28125" style="1" customWidth="1"/>
    <col min="10" max="10" width="11.140625" style="1" customWidth="1"/>
    <col min="11" max="11" width="11.8515625" style="1" customWidth="1"/>
    <col min="12" max="12" width="7.28125" style="1" customWidth="1"/>
    <col min="13" max="13" width="9.28125" style="0" customWidth="1"/>
    <col min="14" max="14" width="15.421875" style="0" customWidth="1"/>
    <col min="15" max="16384" width="11.57421875" style="0" customWidth="1"/>
  </cols>
  <sheetData>
    <row r="3" spans="1:2" ht="14.25">
      <c r="A3" t="s">
        <v>0</v>
      </c>
      <c r="B3" s="2">
        <v>3.8</v>
      </c>
    </row>
    <row r="6" spans="1:3" ht="12.75">
      <c r="A6" t="s">
        <v>1</v>
      </c>
      <c r="B6" s="2">
        <v>4.05</v>
      </c>
      <c r="C6" s="1" t="s">
        <v>2</v>
      </c>
    </row>
    <row r="7" spans="1:3" ht="14.25">
      <c r="A7" t="s">
        <v>3</v>
      </c>
      <c r="B7" s="2">
        <v>8</v>
      </c>
      <c r="C7" s="1" t="s">
        <v>4</v>
      </c>
    </row>
    <row r="8" spans="1:9" ht="14.25">
      <c r="A8" t="s">
        <v>5</v>
      </c>
      <c r="B8" s="2">
        <v>0.45</v>
      </c>
      <c r="C8" s="1" t="s">
        <v>6</v>
      </c>
      <c r="I8" s="3"/>
    </row>
    <row r="9" spans="1:3" ht="12.75">
      <c r="A9" t="s">
        <v>7</v>
      </c>
      <c r="B9" s="2">
        <v>5</v>
      </c>
      <c r="C9" s="1" t="s">
        <v>8</v>
      </c>
    </row>
    <row r="10" spans="1:3" ht="12.75">
      <c r="A10" t="s">
        <v>9</v>
      </c>
      <c r="B10" s="2">
        <v>18.33</v>
      </c>
      <c r="C10" s="1" t="s">
        <v>10</v>
      </c>
    </row>
    <row r="11" ht="12.75">
      <c r="B11" s="4"/>
    </row>
    <row r="14" spans="1:13" ht="12.75">
      <c r="A14" t="s">
        <v>11</v>
      </c>
      <c r="B14" s="1" t="s">
        <v>12</v>
      </c>
      <c r="C14" s="1" t="s">
        <v>13</v>
      </c>
      <c r="D14" s="1" t="s">
        <v>14</v>
      </c>
      <c r="E14" s="1" t="s">
        <v>15</v>
      </c>
      <c r="F14" s="1" t="s">
        <v>16</v>
      </c>
      <c r="G14" s="1" t="s">
        <v>17</v>
      </c>
      <c r="H14" s="1" t="s">
        <v>18</v>
      </c>
      <c r="I14" s="1" t="s">
        <v>19</v>
      </c>
      <c r="J14" s="1" t="s">
        <v>20</v>
      </c>
      <c r="K14" s="1" t="s">
        <v>21</v>
      </c>
      <c r="L14" s="1" t="s">
        <v>22</v>
      </c>
      <c r="M14" t="s">
        <v>23</v>
      </c>
    </row>
    <row r="16" spans="1:14" ht="14.25">
      <c r="A16">
        <v>1</v>
      </c>
      <c r="B16" s="5">
        <f aca="true" t="shared" si="0" ref="B16:B76">(0.5*1.23*$B$6*$B$3*(A16*A16*A16)*($B$7/100))</f>
        <v>0.7571879999999999</v>
      </c>
      <c r="C16" s="5">
        <f aca="true" t="shared" si="1" ref="C16:C76">(A16*$B$8*60)/(2*PI()*($B$6/2))</f>
        <v>2.122065907891938</v>
      </c>
      <c r="D16" s="5">
        <f aca="true" t="shared" si="2" ref="D16:D76">C16*$B$10</f>
        <v>38.89746809165922</v>
      </c>
      <c r="E16" s="6">
        <f aca="true" t="shared" si="3" ref="E16:E76">$B$10/SQRT(2)*(C16)</f>
        <v>27.50466345859959</v>
      </c>
      <c r="F16" s="6">
        <f aca="true" t="shared" si="4" ref="F16:F76">B16/E16/SQRT(3)</f>
        <v>0.015894129964003297</v>
      </c>
      <c r="G16" s="6">
        <f aca="true" t="shared" si="5" ref="G16:G76">E16-(($B$9/2)*F16*SQRT(3))</f>
        <v>27.4358398570002</v>
      </c>
      <c r="H16" s="6">
        <f aca="true" t="shared" si="6" ref="H16:H76">3*F16^2*($B$9/2)</f>
        <v>0.001894675254844706</v>
      </c>
      <c r="I16" s="6">
        <f aca="true" t="shared" si="7" ref="I16:I76">(B16-H16)/B16*100</f>
        <v>99.74977479108958</v>
      </c>
      <c r="J16" s="6">
        <f aca="true" t="shared" si="8" ref="J16:J76">B16-H16</f>
        <v>0.7552933247451552</v>
      </c>
      <c r="K16" s="6">
        <v>95</v>
      </c>
      <c r="L16" s="7">
        <f aca="true" t="shared" si="9" ref="L16:L76">1.33*G16</f>
        <v>36.48966700981027</v>
      </c>
      <c r="M16" s="7">
        <f aca="true" t="shared" si="10" ref="M16:M76">J16*(K16/100)</f>
        <v>0.7175286585078974</v>
      </c>
      <c r="N16" s="3"/>
    </row>
    <row r="17" spans="1:13" ht="14.25">
      <c r="A17">
        <v>1.2</v>
      </c>
      <c r="B17" s="5">
        <f t="shared" si="0"/>
        <v>1.3084208639999997</v>
      </c>
      <c r="C17" s="5">
        <f t="shared" si="1"/>
        <v>2.546479089470326</v>
      </c>
      <c r="D17" s="5">
        <f t="shared" si="2"/>
        <v>46.67696170999107</v>
      </c>
      <c r="E17" s="6">
        <f t="shared" si="3"/>
        <v>33.00559615031951</v>
      </c>
      <c r="F17" s="6">
        <f t="shared" si="4"/>
        <v>0.022887547148164746</v>
      </c>
      <c r="G17" s="6">
        <f t="shared" si="5"/>
        <v>32.90649016401639</v>
      </c>
      <c r="H17" s="6">
        <f t="shared" si="6"/>
        <v>0.003928798608445982</v>
      </c>
      <c r="I17" s="6">
        <f t="shared" si="7"/>
        <v>99.69972974930748</v>
      </c>
      <c r="J17" s="6">
        <f t="shared" si="8"/>
        <v>1.3044920653915537</v>
      </c>
      <c r="K17" s="6">
        <v>95</v>
      </c>
      <c r="L17" s="7">
        <f t="shared" si="9"/>
        <v>43.7656319181418</v>
      </c>
      <c r="M17" s="7">
        <f t="shared" si="10"/>
        <v>1.239267462121976</v>
      </c>
    </row>
    <row r="18" spans="1:16" s="8" customFormat="1" ht="14.25">
      <c r="A18">
        <v>1.4</v>
      </c>
      <c r="B18" s="5">
        <f t="shared" si="0"/>
        <v>2.077723871999999</v>
      </c>
      <c r="C18" s="5">
        <f t="shared" si="1"/>
        <v>2.970892271048713</v>
      </c>
      <c r="D18" s="5">
        <f t="shared" si="2"/>
        <v>54.4564553283229</v>
      </c>
      <c r="E18" s="6">
        <f t="shared" si="3"/>
        <v>38.50652884203942</v>
      </c>
      <c r="F18" s="6">
        <f t="shared" si="4"/>
        <v>0.031152494729446457</v>
      </c>
      <c r="G18" s="6">
        <f t="shared" si="5"/>
        <v>38.37163458290461</v>
      </c>
      <c r="H18" s="6">
        <f t="shared" si="6"/>
        <v>0.007278584459011419</v>
      </c>
      <c r="I18" s="6">
        <f t="shared" si="7"/>
        <v>99.6496847075254</v>
      </c>
      <c r="J18" s="6">
        <f t="shared" si="8"/>
        <v>2.0704452875409878</v>
      </c>
      <c r="K18" s="6">
        <v>95</v>
      </c>
      <c r="L18" s="7">
        <f t="shared" si="9"/>
        <v>51.034273995263135</v>
      </c>
      <c r="M18" s="7">
        <f t="shared" si="10"/>
        <v>1.9669230231639383</v>
      </c>
      <c r="N18"/>
      <c r="O18"/>
      <c r="P18"/>
    </row>
    <row r="19" spans="1:13" ht="14.25">
      <c r="A19">
        <v>1.6</v>
      </c>
      <c r="B19" s="5">
        <f t="shared" si="0"/>
        <v>3.101442048</v>
      </c>
      <c r="C19" s="5">
        <f t="shared" si="1"/>
        <v>3.395305452627101</v>
      </c>
      <c r="D19" s="5">
        <f t="shared" si="2"/>
        <v>62.23594894665476</v>
      </c>
      <c r="E19" s="6">
        <f t="shared" si="3"/>
        <v>44.00746153375935</v>
      </c>
      <c r="F19" s="6">
        <f t="shared" si="4"/>
        <v>0.04068897270784844</v>
      </c>
      <c r="G19" s="6">
        <f t="shared" si="5"/>
        <v>43.831273113664906</v>
      </c>
      <c r="H19" s="6">
        <f t="shared" si="6"/>
        <v>0.012416943750150266</v>
      </c>
      <c r="I19" s="6">
        <f t="shared" si="7"/>
        <v>99.59963966574331</v>
      </c>
      <c r="J19" s="6">
        <f t="shared" si="8"/>
        <v>3.0890251042498496</v>
      </c>
      <c r="K19" s="6">
        <v>95</v>
      </c>
      <c r="L19" s="7">
        <f t="shared" si="9"/>
        <v>58.29559324117433</v>
      </c>
      <c r="M19" s="7">
        <f t="shared" si="10"/>
        <v>2.9345738490373567</v>
      </c>
    </row>
    <row r="20" spans="1:13" ht="14.25">
      <c r="A20">
        <v>1.7999999999999998</v>
      </c>
      <c r="B20" s="5">
        <f t="shared" si="0"/>
        <v>4.415920415999998</v>
      </c>
      <c r="C20" s="5">
        <f t="shared" si="1"/>
        <v>3.819718634205488</v>
      </c>
      <c r="D20" s="5">
        <f t="shared" si="2"/>
        <v>70.01544256498659</v>
      </c>
      <c r="E20" s="6">
        <f t="shared" si="3"/>
        <v>49.50839422547926</v>
      </c>
      <c r="F20" s="6">
        <f t="shared" si="4"/>
        <v>0.05149698108337067</v>
      </c>
      <c r="G20" s="6">
        <f t="shared" si="5"/>
        <v>49.28540575629723</v>
      </c>
      <c r="H20" s="6">
        <f t="shared" si="6"/>
        <v>0.019889542955257772</v>
      </c>
      <c r="I20" s="6">
        <f t="shared" si="7"/>
        <v>99.54959462396123</v>
      </c>
      <c r="J20" s="6">
        <f t="shared" si="8"/>
        <v>4.39603087304474</v>
      </c>
      <c r="K20" s="6">
        <v>95</v>
      </c>
      <c r="L20" s="7">
        <f t="shared" si="9"/>
        <v>65.54958965587532</v>
      </c>
      <c r="M20" s="7">
        <f t="shared" si="10"/>
        <v>4.176229329392503</v>
      </c>
    </row>
    <row r="21" spans="1:13" ht="14.25">
      <c r="A21">
        <v>1.9999999999999998</v>
      </c>
      <c r="B21" s="5">
        <f t="shared" si="0"/>
        <v>6.057503999999997</v>
      </c>
      <c r="C21" s="5">
        <f t="shared" si="1"/>
        <v>4.244131815783875</v>
      </c>
      <c r="D21" s="5">
        <f t="shared" si="2"/>
        <v>77.79493618331843</v>
      </c>
      <c r="E21" s="6">
        <f t="shared" si="3"/>
        <v>55.00932691719917</v>
      </c>
      <c r="F21" s="6">
        <f t="shared" si="4"/>
        <v>0.06357651985601319</v>
      </c>
      <c r="G21" s="6">
        <f t="shared" si="5"/>
        <v>54.734032510801605</v>
      </c>
      <c r="H21" s="6">
        <f t="shared" si="6"/>
        <v>0.030314804077515297</v>
      </c>
      <c r="I21" s="6">
        <f t="shared" si="7"/>
        <v>99.49954958217914</v>
      </c>
      <c r="J21" s="6">
        <f t="shared" si="8"/>
        <v>6.027189195922482</v>
      </c>
      <c r="K21" s="6">
        <v>95</v>
      </c>
      <c r="L21" s="7">
        <f t="shared" si="9"/>
        <v>72.79626323936614</v>
      </c>
      <c r="M21" s="7">
        <f t="shared" si="10"/>
        <v>5.725829736126357</v>
      </c>
    </row>
    <row r="22" spans="1:13" ht="14.25">
      <c r="A22">
        <v>2.1999999999999997</v>
      </c>
      <c r="B22" s="5">
        <f t="shared" si="0"/>
        <v>8.062537823999996</v>
      </c>
      <c r="C22" s="5">
        <f t="shared" si="1"/>
        <v>4.668544997362263</v>
      </c>
      <c r="D22" s="5">
        <f t="shared" si="2"/>
        <v>85.57442980165027</v>
      </c>
      <c r="E22" s="6">
        <f t="shared" si="3"/>
        <v>60.510259608919085</v>
      </c>
      <c r="F22" s="6">
        <f t="shared" si="4"/>
        <v>0.07692758902577596</v>
      </c>
      <c r="G22" s="6">
        <f t="shared" si="5"/>
        <v>60.17715337717803</v>
      </c>
      <c r="H22" s="6">
        <f t="shared" si="6"/>
        <v>0.04438390464989014</v>
      </c>
      <c r="I22" s="6">
        <f t="shared" si="7"/>
        <v>99.44950454039704</v>
      </c>
      <c r="J22" s="6">
        <f t="shared" si="8"/>
        <v>8.018153919350105</v>
      </c>
      <c r="K22" s="6">
        <v>95</v>
      </c>
      <c r="L22" s="7">
        <f t="shared" si="9"/>
        <v>80.03561399164678</v>
      </c>
      <c r="M22" s="7">
        <f t="shared" si="10"/>
        <v>7.617246223382599</v>
      </c>
    </row>
    <row r="23" spans="1:13" ht="14.25">
      <c r="A23">
        <v>2.3999999999999995</v>
      </c>
      <c r="B23" s="5">
        <f t="shared" si="0"/>
        <v>10.46736691199999</v>
      </c>
      <c r="C23" s="5">
        <f t="shared" si="1"/>
        <v>5.092958178940651</v>
      </c>
      <c r="D23" s="5">
        <f t="shared" si="2"/>
        <v>93.35392341998212</v>
      </c>
      <c r="E23" s="6">
        <f t="shared" si="3"/>
        <v>66.01119230063901</v>
      </c>
      <c r="F23" s="6">
        <f t="shared" si="4"/>
        <v>0.09155018859265893</v>
      </c>
      <c r="G23" s="6">
        <f t="shared" si="5"/>
        <v>65.61476835542652</v>
      </c>
      <c r="H23" s="6">
        <f t="shared" si="6"/>
        <v>0.06286077773513563</v>
      </c>
      <c r="I23" s="6">
        <f t="shared" si="7"/>
        <v>99.39945949861497</v>
      </c>
      <c r="J23" s="6">
        <f t="shared" si="8"/>
        <v>10.404506134264855</v>
      </c>
      <c r="K23" s="6">
        <v>95</v>
      </c>
      <c r="L23" s="7">
        <f t="shared" si="9"/>
        <v>87.26764191271728</v>
      </c>
      <c r="M23" s="7">
        <f t="shared" si="10"/>
        <v>9.884280827551612</v>
      </c>
    </row>
    <row r="24" spans="1:13" ht="14.25">
      <c r="A24">
        <v>2.5999999999999996</v>
      </c>
      <c r="B24" s="5">
        <f t="shared" si="0"/>
        <v>13.308336287999994</v>
      </c>
      <c r="C24" s="5">
        <f t="shared" si="1"/>
        <v>5.517371360519038</v>
      </c>
      <c r="D24" s="5">
        <f t="shared" si="2"/>
        <v>101.13341703831397</v>
      </c>
      <c r="E24" s="6">
        <f t="shared" si="3"/>
        <v>71.51212499235892</v>
      </c>
      <c r="F24" s="6">
        <f t="shared" si="4"/>
        <v>0.10744431855666228</v>
      </c>
      <c r="G24" s="6">
        <f t="shared" si="5"/>
        <v>71.04687744554704</v>
      </c>
      <c r="H24" s="6">
        <f t="shared" si="6"/>
        <v>0.08658211192579143</v>
      </c>
      <c r="I24" s="6">
        <f t="shared" si="7"/>
        <v>99.34941445683289</v>
      </c>
      <c r="J24" s="6">
        <f t="shared" si="8"/>
        <v>13.221754176074203</v>
      </c>
      <c r="K24" s="6">
        <v>95</v>
      </c>
      <c r="L24" s="7">
        <f t="shared" si="9"/>
        <v>94.49234700257757</v>
      </c>
      <c r="M24" s="7">
        <f t="shared" si="10"/>
        <v>12.560666467270492</v>
      </c>
    </row>
    <row r="25" spans="1:13" ht="14.25">
      <c r="A25">
        <v>2.8</v>
      </c>
      <c r="B25" s="5">
        <f t="shared" si="0"/>
        <v>16.621790975999993</v>
      </c>
      <c r="C25" s="5">
        <f t="shared" si="1"/>
        <v>5.941784542097426</v>
      </c>
      <c r="D25" s="5">
        <f t="shared" si="2"/>
        <v>108.9129106566458</v>
      </c>
      <c r="E25" s="6">
        <f t="shared" si="3"/>
        <v>77.01305768407884</v>
      </c>
      <c r="F25" s="6">
        <f t="shared" si="4"/>
        <v>0.12460997891778583</v>
      </c>
      <c r="G25" s="6">
        <f t="shared" si="5"/>
        <v>76.47348064753962</v>
      </c>
      <c r="H25" s="6">
        <f t="shared" si="6"/>
        <v>0.11645735134418271</v>
      </c>
      <c r="I25" s="6">
        <f t="shared" si="7"/>
        <v>99.29936941505079</v>
      </c>
      <c r="J25" s="6">
        <f t="shared" si="8"/>
        <v>16.505333624655808</v>
      </c>
      <c r="K25" s="6">
        <v>95</v>
      </c>
      <c r="L25" s="7">
        <f t="shared" si="9"/>
        <v>101.7097292612277</v>
      </c>
      <c r="M25" s="7">
        <f t="shared" si="10"/>
        <v>15.680066943423016</v>
      </c>
    </row>
    <row r="26" spans="1:13" ht="14.25">
      <c r="A26">
        <v>2.9999999999999996</v>
      </c>
      <c r="B26" s="5">
        <f t="shared" si="0"/>
        <v>20.44407599999999</v>
      </c>
      <c r="C26" s="5">
        <f t="shared" si="1"/>
        <v>6.366197723675813</v>
      </c>
      <c r="D26" s="5">
        <f t="shared" si="2"/>
        <v>116.69240427497765</v>
      </c>
      <c r="E26" s="6">
        <f t="shared" si="3"/>
        <v>82.51399037579876</v>
      </c>
      <c r="F26" s="6">
        <f t="shared" si="4"/>
        <v>0.14304716967602965</v>
      </c>
      <c r="G26" s="6">
        <f t="shared" si="5"/>
        <v>81.89457796140424</v>
      </c>
      <c r="H26" s="6">
        <f t="shared" si="6"/>
        <v>0.15346869564242113</v>
      </c>
      <c r="I26" s="6">
        <f t="shared" si="7"/>
        <v>99.2493243732687</v>
      </c>
      <c r="J26" s="6">
        <f t="shared" si="8"/>
        <v>20.290607304357568</v>
      </c>
      <c r="K26" s="6">
        <v>95</v>
      </c>
      <c r="L26" s="7">
        <f t="shared" si="9"/>
        <v>108.91978868866764</v>
      </c>
      <c r="M26" s="7">
        <f t="shared" si="10"/>
        <v>19.27607693913969</v>
      </c>
    </row>
    <row r="27" spans="1:13" ht="14.25">
      <c r="A27">
        <v>3.1999999999999993</v>
      </c>
      <c r="B27" s="5">
        <f t="shared" si="0"/>
        <v>24.81153638399998</v>
      </c>
      <c r="C27" s="5">
        <f t="shared" si="1"/>
        <v>6.7906109052542</v>
      </c>
      <c r="D27" s="5">
        <f t="shared" si="2"/>
        <v>124.47189789330947</v>
      </c>
      <c r="E27" s="6">
        <f t="shared" si="3"/>
        <v>88.01492306751865</v>
      </c>
      <c r="F27" s="6">
        <f t="shared" si="4"/>
        <v>0.16275589083139372</v>
      </c>
      <c r="G27" s="6">
        <f t="shared" si="5"/>
        <v>87.31016938714089</v>
      </c>
      <c r="H27" s="6">
        <f t="shared" si="6"/>
        <v>0.19867110000240412</v>
      </c>
      <c r="I27" s="6">
        <f t="shared" si="7"/>
        <v>99.19927933148662</v>
      </c>
      <c r="J27" s="6">
        <f t="shared" si="8"/>
        <v>24.612865283997575</v>
      </c>
      <c r="K27" s="6">
        <v>95</v>
      </c>
      <c r="L27" s="7">
        <f t="shared" si="9"/>
        <v>116.12252528489739</v>
      </c>
      <c r="M27" s="7">
        <f t="shared" si="10"/>
        <v>23.382222019797695</v>
      </c>
    </row>
    <row r="28" spans="1:13" ht="14.25">
      <c r="A28">
        <v>3.3999999999999995</v>
      </c>
      <c r="B28" s="5">
        <f t="shared" si="0"/>
        <v>29.76051715199998</v>
      </c>
      <c r="C28" s="5">
        <f t="shared" si="1"/>
        <v>7.215024086832588</v>
      </c>
      <c r="D28" s="5">
        <f t="shared" si="2"/>
        <v>132.25139151164132</v>
      </c>
      <c r="E28" s="6">
        <f t="shared" si="3"/>
        <v>93.51585575923859</v>
      </c>
      <c r="F28" s="6">
        <f t="shared" si="4"/>
        <v>0.18373614238387806</v>
      </c>
      <c r="G28" s="6">
        <f t="shared" si="5"/>
        <v>92.72025492474963</v>
      </c>
      <c r="H28" s="6">
        <f t="shared" si="6"/>
        <v>0.2531922751358153</v>
      </c>
      <c r="I28" s="6">
        <f t="shared" si="7"/>
        <v>99.14923428970454</v>
      </c>
      <c r="J28" s="6">
        <f t="shared" si="8"/>
        <v>29.507324876864164</v>
      </c>
      <c r="K28" s="6">
        <v>95</v>
      </c>
      <c r="L28" s="7">
        <f t="shared" si="9"/>
        <v>123.317939049917</v>
      </c>
      <c r="M28" s="7">
        <f t="shared" si="10"/>
        <v>28.031958633020956</v>
      </c>
    </row>
    <row r="29" spans="1:13" ht="14.25">
      <c r="A29">
        <v>3.5999999999999996</v>
      </c>
      <c r="B29" s="5">
        <f t="shared" si="0"/>
        <v>35.32736332799998</v>
      </c>
      <c r="C29" s="5">
        <f t="shared" si="1"/>
        <v>7.639437268410976</v>
      </c>
      <c r="D29" s="5">
        <f t="shared" si="2"/>
        <v>140.03088512997317</v>
      </c>
      <c r="E29" s="6">
        <f t="shared" si="3"/>
        <v>99.01678845095851</v>
      </c>
      <c r="F29" s="6">
        <f t="shared" si="4"/>
        <v>0.20598792433348267</v>
      </c>
      <c r="G29" s="6">
        <f t="shared" si="5"/>
        <v>98.1248345742304</v>
      </c>
      <c r="H29" s="6">
        <f t="shared" si="6"/>
        <v>0.31823268728412435</v>
      </c>
      <c r="I29" s="6">
        <f t="shared" si="7"/>
        <v>99.09918924792245</v>
      </c>
      <c r="J29" s="6">
        <f t="shared" si="8"/>
        <v>35.00913064071586</v>
      </c>
      <c r="K29" s="6">
        <v>95</v>
      </c>
      <c r="L29" s="7">
        <f t="shared" si="9"/>
        <v>130.50602998372645</v>
      </c>
      <c r="M29" s="7">
        <f t="shared" si="10"/>
        <v>33.25867410868007</v>
      </c>
    </row>
    <row r="30" spans="1:13" ht="14.25">
      <c r="A30">
        <v>3.7999999999999994</v>
      </c>
      <c r="B30" s="5">
        <f t="shared" si="0"/>
        <v>41.54841993599997</v>
      </c>
      <c r="C30" s="5">
        <f t="shared" si="1"/>
        <v>8.063850449989364</v>
      </c>
      <c r="D30" s="5">
        <f t="shared" si="2"/>
        <v>147.81037874830503</v>
      </c>
      <c r="E30" s="6">
        <f t="shared" si="3"/>
        <v>104.51772114267843</v>
      </c>
      <c r="F30" s="6">
        <f t="shared" si="4"/>
        <v>0.22951123668020754</v>
      </c>
      <c r="G30" s="6">
        <f t="shared" si="5"/>
        <v>103.52390833558322</v>
      </c>
      <c r="H30" s="6">
        <f t="shared" si="6"/>
        <v>0.3950655582185868</v>
      </c>
      <c r="I30" s="6">
        <f t="shared" si="7"/>
        <v>99.04914420614035</v>
      </c>
      <c r="J30" s="6">
        <f t="shared" si="8"/>
        <v>41.15335437778138</v>
      </c>
      <c r="K30" s="6">
        <v>95</v>
      </c>
      <c r="L30" s="7">
        <f t="shared" si="9"/>
        <v>137.6867980863257</v>
      </c>
      <c r="M30" s="7">
        <f t="shared" si="10"/>
        <v>39.09568665889231</v>
      </c>
    </row>
    <row r="31" spans="1:16" s="8" customFormat="1" ht="14.25">
      <c r="A31">
        <v>3.999999999999999</v>
      </c>
      <c r="B31" s="5">
        <f t="shared" si="0"/>
        <v>48.460031999999956</v>
      </c>
      <c r="C31" s="5">
        <f t="shared" si="1"/>
        <v>8.488263631567749</v>
      </c>
      <c r="D31" s="5">
        <f t="shared" si="2"/>
        <v>155.58987236663683</v>
      </c>
      <c r="E31" s="6">
        <f t="shared" si="3"/>
        <v>110.01865383439832</v>
      </c>
      <c r="F31" s="6">
        <f t="shared" si="4"/>
        <v>0.25430607942405264</v>
      </c>
      <c r="G31" s="6">
        <f t="shared" si="5"/>
        <v>108.91747620880805</v>
      </c>
      <c r="H31" s="6">
        <f t="shared" si="6"/>
        <v>0.4850368652402443</v>
      </c>
      <c r="I31" s="6">
        <f t="shared" si="7"/>
        <v>98.99909916435827</v>
      </c>
      <c r="J31" s="6">
        <f t="shared" si="8"/>
        <v>47.97499513475971</v>
      </c>
      <c r="K31" s="6">
        <v>95</v>
      </c>
      <c r="L31" s="7">
        <f t="shared" si="9"/>
        <v>144.86024335771472</v>
      </c>
      <c r="M31" s="7">
        <f t="shared" si="10"/>
        <v>45.576245378021724</v>
      </c>
      <c r="N31"/>
      <c r="O31"/>
      <c r="P31"/>
    </row>
    <row r="32" spans="1:13" ht="14.25">
      <c r="A32">
        <v>4.199999999999999</v>
      </c>
      <c r="B32" s="5">
        <f t="shared" si="0"/>
        <v>56.098544543999964</v>
      </c>
      <c r="C32" s="5">
        <f t="shared" si="1"/>
        <v>8.912676813146138</v>
      </c>
      <c r="D32" s="5">
        <f t="shared" si="2"/>
        <v>163.3693659849687</v>
      </c>
      <c r="E32" s="6">
        <f t="shared" si="3"/>
        <v>115.51958652611826</v>
      </c>
      <c r="F32" s="6">
        <f t="shared" si="4"/>
        <v>0.2803724525650181</v>
      </c>
      <c r="G32" s="6">
        <f t="shared" si="5"/>
        <v>114.305538193905</v>
      </c>
      <c r="H32" s="6">
        <f t="shared" si="6"/>
        <v>0.5895653411799249</v>
      </c>
      <c r="I32" s="6">
        <f t="shared" si="7"/>
        <v>98.94905412257619</v>
      </c>
      <c r="J32" s="6">
        <f t="shared" si="8"/>
        <v>55.508979202820036</v>
      </c>
      <c r="K32" s="6">
        <v>95</v>
      </c>
      <c r="L32" s="7">
        <f t="shared" si="9"/>
        <v>152.02636579789365</v>
      </c>
      <c r="M32" s="7">
        <f t="shared" si="10"/>
        <v>52.73353024267903</v>
      </c>
    </row>
    <row r="33" spans="1:13" ht="14.25">
      <c r="A33">
        <v>4.3999999999999995</v>
      </c>
      <c r="B33" s="5">
        <f t="shared" si="0"/>
        <v>64.50030259199997</v>
      </c>
      <c r="C33" s="5">
        <f t="shared" si="1"/>
        <v>9.337089994724526</v>
      </c>
      <c r="D33" s="5">
        <f t="shared" si="2"/>
        <v>171.14885960330054</v>
      </c>
      <c r="E33" s="6">
        <f t="shared" si="3"/>
        <v>121.02051921783817</v>
      </c>
      <c r="F33" s="6">
        <f t="shared" si="4"/>
        <v>0.3077103561031038</v>
      </c>
      <c r="G33" s="6">
        <f t="shared" si="5"/>
        <v>119.68809429087395</v>
      </c>
      <c r="H33" s="6">
        <f t="shared" si="6"/>
        <v>0.7101424743982422</v>
      </c>
      <c r="I33" s="6">
        <f t="shared" si="7"/>
        <v>98.89900908079412</v>
      </c>
      <c r="J33" s="6">
        <f t="shared" si="8"/>
        <v>63.79016011760173</v>
      </c>
      <c r="K33" s="6">
        <v>95</v>
      </c>
      <c r="L33" s="7">
        <f t="shared" si="9"/>
        <v>159.18516540686235</v>
      </c>
      <c r="M33" s="7">
        <f t="shared" si="10"/>
        <v>60.600652111721644</v>
      </c>
    </row>
    <row r="34" spans="1:13" ht="14.25">
      <c r="A34">
        <v>4.6</v>
      </c>
      <c r="B34" s="5">
        <f t="shared" si="0"/>
        <v>73.70165116799997</v>
      </c>
      <c r="C34" s="5">
        <f t="shared" si="1"/>
        <v>9.761503176302915</v>
      </c>
      <c r="D34" s="5">
        <f t="shared" si="2"/>
        <v>178.92835322163242</v>
      </c>
      <c r="E34" s="6">
        <f t="shared" si="3"/>
        <v>126.52145190955811</v>
      </c>
      <c r="F34" s="6">
        <f t="shared" si="4"/>
        <v>0.3363197900383097</v>
      </c>
      <c r="G34" s="6">
        <f t="shared" si="5"/>
        <v>125.06514449971499</v>
      </c>
      <c r="H34" s="6">
        <f t="shared" si="6"/>
        <v>0.8483325087855954</v>
      </c>
      <c r="I34" s="6">
        <f t="shared" si="7"/>
        <v>98.84896403901203</v>
      </c>
      <c r="J34" s="6">
        <f t="shared" si="8"/>
        <v>72.85331865921438</v>
      </c>
      <c r="K34" s="6">
        <v>95</v>
      </c>
      <c r="L34" s="7">
        <f t="shared" si="9"/>
        <v>166.33664218462096</v>
      </c>
      <c r="M34" s="7">
        <f t="shared" si="10"/>
        <v>69.21065272625366</v>
      </c>
    </row>
    <row r="35" spans="1:13" ht="14.25">
      <c r="A35">
        <v>4.799999999999999</v>
      </c>
      <c r="B35" s="5">
        <f t="shared" si="0"/>
        <v>83.73893529599992</v>
      </c>
      <c r="C35" s="5">
        <f t="shared" si="1"/>
        <v>10.185916357881302</v>
      </c>
      <c r="D35" s="5">
        <f t="shared" si="2"/>
        <v>186.70784683996425</v>
      </c>
      <c r="E35" s="6">
        <f t="shared" si="3"/>
        <v>132.02238460127802</v>
      </c>
      <c r="F35" s="6">
        <f t="shared" si="4"/>
        <v>0.3662007543706357</v>
      </c>
      <c r="G35" s="6">
        <f t="shared" si="5"/>
        <v>130.43668882042803</v>
      </c>
      <c r="H35" s="6">
        <f t="shared" si="6"/>
        <v>1.00577244376217</v>
      </c>
      <c r="I35" s="6">
        <f t="shared" si="7"/>
        <v>98.79891899722993</v>
      </c>
      <c r="J35" s="6">
        <f t="shared" si="8"/>
        <v>82.73316285223775</v>
      </c>
      <c r="K35" s="6">
        <v>95</v>
      </c>
      <c r="L35" s="7">
        <f t="shared" si="9"/>
        <v>173.48079613116928</v>
      </c>
      <c r="M35" s="7">
        <f t="shared" si="10"/>
        <v>78.59650470962586</v>
      </c>
    </row>
    <row r="36" spans="1:13" ht="14.25">
      <c r="A36">
        <v>4.999999999999999</v>
      </c>
      <c r="B36" s="5">
        <f t="shared" si="0"/>
        <v>94.64849999999996</v>
      </c>
      <c r="C36" s="5">
        <f t="shared" si="1"/>
        <v>10.610329539459688</v>
      </c>
      <c r="D36" s="5">
        <f t="shared" si="2"/>
        <v>194.48734045829605</v>
      </c>
      <c r="E36" s="6">
        <f t="shared" si="3"/>
        <v>137.52331729299792</v>
      </c>
      <c r="F36" s="6">
        <f t="shared" si="4"/>
        <v>0.3973532491000824</v>
      </c>
      <c r="G36" s="6">
        <f t="shared" si="5"/>
        <v>135.80272725301313</v>
      </c>
      <c r="H36" s="6">
        <f t="shared" si="6"/>
        <v>1.1841720342779412</v>
      </c>
      <c r="I36" s="6">
        <f t="shared" si="7"/>
        <v>98.74887395544786</v>
      </c>
      <c r="J36" s="6">
        <f t="shared" si="8"/>
        <v>93.46432796572202</v>
      </c>
      <c r="K36" s="6">
        <v>95</v>
      </c>
      <c r="L36" s="7">
        <f t="shared" si="9"/>
        <v>180.61762724650748</v>
      </c>
      <c r="M36" s="7">
        <f t="shared" si="10"/>
        <v>88.79111156743592</v>
      </c>
    </row>
    <row r="37" spans="1:13" ht="14.25">
      <c r="A37">
        <v>5.199999999999999</v>
      </c>
      <c r="B37" s="5">
        <f t="shared" si="0"/>
        <v>106.46669030399995</v>
      </c>
      <c r="C37" s="5">
        <f t="shared" si="1"/>
        <v>11.034742721038077</v>
      </c>
      <c r="D37" s="5">
        <f t="shared" si="2"/>
        <v>202.26683407662793</v>
      </c>
      <c r="E37" s="6">
        <f t="shared" si="3"/>
        <v>143.02424998471784</v>
      </c>
      <c r="F37" s="6">
        <f t="shared" si="4"/>
        <v>0.42977727422664913</v>
      </c>
      <c r="G37" s="6">
        <f t="shared" si="5"/>
        <v>141.1632597974703</v>
      </c>
      <c r="H37" s="6">
        <f t="shared" si="6"/>
        <v>1.385313790812663</v>
      </c>
      <c r="I37" s="6">
        <f t="shared" si="7"/>
        <v>98.69882891366576</v>
      </c>
      <c r="J37" s="6">
        <f t="shared" si="8"/>
        <v>105.0813765131873</v>
      </c>
      <c r="K37" s="6">
        <v>95</v>
      </c>
      <c r="L37" s="7">
        <f t="shared" si="9"/>
        <v>187.7471355306355</v>
      </c>
      <c r="M37" s="7">
        <f t="shared" si="10"/>
        <v>99.82730768752792</v>
      </c>
    </row>
    <row r="38" spans="1:13" ht="14.25">
      <c r="A38">
        <v>5.399999999999999</v>
      </c>
      <c r="B38" s="5">
        <f t="shared" si="0"/>
        <v>119.22985123199989</v>
      </c>
      <c r="C38" s="5">
        <f t="shared" si="1"/>
        <v>11.459155902616462</v>
      </c>
      <c r="D38" s="5">
        <f t="shared" si="2"/>
        <v>210.04632769495973</v>
      </c>
      <c r="E38" s="6">
        <f t="shared" si="3"/>
        <v>148.52518267643774</v>
      </c>
      <c r="F38" s="6">
        <f t="shared" si="4"/>
        <v>0.46347282975033594</v>
      </c>
      <c r="G38" s="6">
        <f t="shared" si="5"/>
        <v>146.51828645379948</v>
      </c>
      <c r="H38" s="6">
        <f t="shared" si="6"/>
        <v>1.6110529793758794</v>
      </c>
      <c r="I38" s="6">
        <f t="shared" si="7"/>
        <v>98.64878387188367</v>
      </c>
      <c r="J38" s="6">
        <f t="shared" si="8"/>
        <v>117.618798252624</v>
      </c>
      <c r="K38" s="6">
        <v>95</v>
      </c>
      <c r="L38" s="7">
        <f t="shared" si="9"/>
        <v>194.8693209835533</v>
      </c>
      <c r="M38" s="7">
        <f t="shared" si="10"/>
        <v>111.7378583399928</v>
      </c>
    </row>
    <row r="39" spans="1:13" ht="14.25">
      <c r="A39">
        <v>5.599999999999999</v>
      </c>
      <c r="B39" s="5">
        <f t="shared" si="0"/>
        <v>132.97432780799988</v>
      </c>
      <c r="C39" s="5">
        <f t="shared" si="1"/>
        <v>11.883569084194852</v>
      </c>
      <c r="D39" s="5">
        <f t="shared" si="2"/>
        <v>217.8258213132916</v>
      </c>
      <c r="E39" s="6">
        <f t="shared" si="3"/>
        <v>154.0261153681577</v>
      </c>
      <c r="F39" s="6">
        <f t="shared" si="4"/>
        <v>0.4984399156711431</v>
      </c>
      <c r="G39" s="6">
        <f t="shared" si="5"/>
        <v>151.86780722200078</v>
      </c>
      <c r="H39" s="6">
        <f t="shared" si="6"/>
        <v>1.8633176215069216</v>
      </c>
      <c r="I39" s="6">
        <f t="shared" si="7"/>
        <v>98.5987388301016</v>
      </c>
      <c r="J39" s="6">
        <f t="shared" si="8"/>
        <v>131.11101018649296</v>
      </c>
      <c r="K39" s="6">
        <v>95</v>
      </c>
      <c r="L39" s="7">
        <f t="shared" si="9"/>
        <v>201.98418360526105</v>
      </c>
      <c r="M39" s="7">
        <f t="shared" si="10"/>
        <v>124.5554596771683</v>
      </c>
    </row>
    <row r="40" spans="1:13" ht="14.25">
      <c r="A40">
        <v>5.799999999999999</v>
      </c>
      <c r="B40" s="5">
        <f t="shared" si="0"/>
        <v>147.7364650559999</v>
      </c>
      <c r="C40" s="5">
        <f t="shared" si="1"/>
        <v>12.307982265773237</v>
      </c>
      <c r="D40" s="5">
        <f t="shared" si="2"/>
        <v>225.6053149316234</v>
      </c>
      <c r="E40" s="6">
        <f t="shared" si="3"/>
        <v>159.52704805987756</v>
      </c>
      <c r="F40" s="6">
        <f t="shared" si="4"/>
        <v>0.5346785319890709</v>
      </c>
      <c r="G40" s="6">
        <f t="shared" si="5"/>
        <v>157.21182210207402</v>
      </c>
      <c r="H40" s="6">
        <f t="shared" si="6"/>
        <v>2.1441084942749096</v>
      </c>
      <c r="I40" s="6">
        <f t="shared" si="7"/>
        <v>98.5486937883195</v>
      </c>
      <c r="J40" s="6">
        <f t="shared" si="8"/>
        <v>145.59235656172498</v>
      </c>
      <c r="K40" s="6">
        <v>95</v>
      </c>
      <c r="L40" s="7">
        <f t="shared" si="9"/>
        <v>209.09172339575846</v>
      </c>
      <c r="M40" s="7">
        <f t="shared" si="10"/>
        <v>138.31273873363872</v>
      </c>
    </row>
    <row r="41" spans="1:13" ht="14.25">
      <c r="A41">
        <v>5.999999999999999</v>
      </c>
      <c r="B41" s="5">
        <f t="shared" si="0"/>
        <v>163.5526079999999</v>
      </c>
      <c r="C41" s="5">
        <f t="shared" si="1"/>
        <v>12.732395447351626</v>
      </c>
      <c r="D41" s="5">
        <f t="shared" si="2"/>
        <v>233.3848085499553</v>
      </c>
      <c r="E41" s="6">
        <f t="shared" si="3"/>
        <v>165.0279807515975</v>
      </c>
      <c r="F41" s="6">
        <f t="shared" si="4"/>
        <v>0.5721886787041186</v>
      </c>
      <c r="G41" s="6">
        <f t="shared" si="5"/>
        <v>162.5503310940194</v>
      </c>
      <c r="H41" s="6">
        <f t="shared" si="6"/>
        <v>2.455499130278738</v>
      </c>
      <c r="I41" s="6">
        <f t="shared" si="7"/>
        <v>98.49864874653743</v>
      </c>
      <c r="J41" s="6">
        <f t="shared" si="8"/>
        <v>161.09710886972118</v>
      </c>
      <c r="K41" s="6">
        <v>95</v>
      </c>
      <c r="L41" s="7">
        <f t="shared" si="9"/>
        <v>216.19194035504583</v>
      </c>
      <c r="M41" s="7">
        <f t="shared" si="10"/>
        <v>153.0422534262351</v>
      </c>
    </row>
    <row r="42" spans="1:13" ht="14.25">
      <c r="A42">
        <v>6.199999999999999</v>
      </c>
      <c r="B42" s="5">
        <f t="shared" si="0"/>
        <v>180.45910166399992</v>
      </c>
      <c r="C42" s="5">
        <f t="shared" si="1"/>
        <v>13.156808628930014</v>
      </c>
      <c r="D42" s="5">
        <f t="shared" si="2"/>
        <v>241.16430216828712</v>
      </c>
      <c r="E42" s="6">
        <f t="shared" si="3"/>
        <v>170.52891344331744</v>
      </c>
      <c r="F42" s="6">
        <f t="shared" si="4"/>
        <v>0.6109703558162867</v>
      </c>
      <c r="G42" s="6">
        <f t="shared" si="5"/>
        <v>167.88333419783683</v>
      </c>
      <c r="H42" s="6">
        <f t="shared" si="6"/>
        <v>2.7996358176470992</v>
      </c>
      <c r="I42" s="6">
        <f t="shared" si="7"/>
        <v>98.44860370475533</v>
      </c>
      <c r="J42" s="6">
        <f t="shared" si="8"/>
        <v>177.65946584635282</v>
      </c>
      <c r="K42" s="6">
        <v>95</v>
      </c>
      <c r="L42" s="7">
        <f t="shared" si="9"/>
        <v>223.284834483123</v>
      </c>
      <c r="M42" s="7">
        <f t="shared" si="10"/>
        <v>168.77649255403517</v>
      </c>
    </row>
    <row r="43" spans="1:13" ht="14.25">
      <c r="A43">
        <v>6.399999999999999</v>
      </c>
      <c r="B43" s="5">
        <f t="shared" si="0"/>
        <v>198.49229107199983</v>
      </c>
      <c r="C43" s="5">
        <f t="shared" si="1"/>
        <v>13.5812218105084</v>
      </c>
      <c r="D43" s="5">
        <f t="shared" si="2"/>
        <v>248.94379578661895</v>
      </c>
      <c r="E43" s="6">
        <f t="shared" si="3"/>
        <v>176.0298461350373</v>
      </c>
      <c r="F43" s="6">
        <f t="shared" si="4"/>
        <v>0.6510235633255749</v>
      </c>
      <c r="G43" s="6">
        <f t="shared" si="5"/>
        <v>173.21083141352622</v>
      </c>
      <c r="H43" s="6">
        <f t="shared" si="6"/>
        <v>3.178737600038466</v>
      </c>
      <c r="I43" s="6">
        <f t="shared" si="7"/>
        <v>98.39855866297326</v>
      </c>
      <c r="J43" s="6">
        <f t="shared" si="8"/>
        <v>195.31355347196137</v>
      </c>
      <c r="K43" s="6">
        <v>95</v>
      </c>
      <c r="L43" s="7">
        <f t="shared" si="9"/>
        <v>230.37040577998988</v>
      </c>
      <c r="M43" s="7">
        <f t="shared" si="10"/>
        <v>185.5478757983633</v>
      </c>
    </row>
    <row r="44" spans="1:13" ht="14.25">
      <c r="A44">
        <v>6.599999999999999</v>
      </c>
      <c r="B44" s="5">
        <f t="shared" si="0"/>
        <v>217.68852124799983</v>
      </c>
      <c r="C44" s="5">
        <f t="shared" si="1"/>
        <v>14.005634992086788</v>
      </c>
      <c r="D44" s="5">
        <f t="shared" si="2"/>
        <v>256.72328940495083</v>
      </c>
      <c r="E44" s="6">
        <f t="shared" si="3"/>
        <v>181.53077882675726</v>
      </c>
      <c r="F44" s="6">
        <f t="shared" si="4"/>
        <v>0.6923483012319833</v>
      </c>
      <c r="G44" s="6">
        <f t="shared" si="5"/>
        <v>178.53282274108776</v>
      </c>
      <c r="H44" s="6">
        <f t="shared" si="6"/>
        <v>3.5950962766410983</v>
      </c>
      <c r="I44" s="6">
        <f t="shared" si="7"/>
        <v>98.34851362119116</v>
      </c>
      <c r="J44" s="6">
        <f t="shared" si="8"/>
        <v>214.09342497135873</v>
      </c>
      <c r="K44" s="6">
        <v>95</v>
      </c>
      <c r="L44" s="7">
        <f t="shared" si="9"/>
        <v>237.44865424564674</v>
      </c>
      <c r="M44" s="7">
        <f t="shared" si="10"/>
        <v>203.3887537227908</v>
      </c>
    </row>
    <row r="45" spans="1:13" ht="14.25">
      <c r="A45">
        <v>6.799999999999999</v>
      </c>
      <c r="B45" s="5">
        <f t="shared" si="0"/>
        <v>238.08413721599985</v>
      </c>
      <c r="C45" s="5">
        <f t="shared" si="1"/>
        <v>14.430048173665176</v>
      </c>
      <c r="D45" s="5">
        <f t="shared" si="2"/>
        <v>264.50278302328263</v>
      </c>
      <c r="E45" s="6">
        <f t="shared" si="3"/>
        <v>187.03171151847718</v>
      </c>
      <c r="F45" s="6">
        <f t="shared" si="4"/>
        <v>0.7349445695355122</v>
      </c>
      <c r="G45" s="6">
        <f t="shared" si="5"/>
        <v>183.84930818052132</v>
      </c>
      <c r="H45" s="6">
        <f t="shared" si="6"/>
        <v>4.051076402173045</v>
      </c>
      <c r="I45" s="6">
        <f t="shared" si="7"/>
        <v>98.29846857940908</v>
      </c>
      <c r="J45" s="6">
        <f t="shared" si="8"/>
        <v>234.0330608138268</v>
      </c>
      <c r="K45" s="6">
        <v>95</v>
      </c>
      <c r="L45" s="7">
        <f t="shared" si="9"/>
        <v>244.51957988009337</v>
      </c>
      <c r="M45" s="7">
        <f t="shared" si="10"/>
        <v>222.33140777313545</v>
      </c>
    </row>
    <row r="46" spans="1:13" ht="14.25">
      <c r="A46">
        <v>6.999999999999998</v>
      </c>
      <c r="B46" s="5">
        <f t="shared" si="0"/>
        <v>259.7154839999998</v>
      </c>
      <c r="C46" s="5">
        <f t="shared" si="1"/>
        <v>14.854461355243565</v>
      </c>
      <c r="D46" s="5">
        <f t="shared" si="2"/>
        <v>272.28227664161454</v>
      </c>
      <c r="E46" s="6">
        <f t="shared" si="3"/>
        <v>192.5326442101971</v>
      </c>
      <c r="F46" s="6">
        <f t="shared" si="4"/>
        <v>0.7788123682361611</v>
      </c>
      <c r="G46" s="6">
        <f t="shared" si="5"/>
        <v>189.1602877318269</v>
      </c>
      <c r="H46" s="6">
        <f t="shared" si="6"/>
        <v>4.549115286882133</v>
      </c>
      <c r="I46" s="6">
        <f t="shared" si="7"/>
        <v>98.24842353762698</v>
      </c>
      <c r="J46" s="6">
        <f t="shared" si="8"/>
        <v>255.16636871311763</v>
      </c>
      <c r="K46" s="6">
        <v>95</v>
      </c>
      <c r="L46" s="7">
        <f t="shared" si="9"/>
        <v>251.5831826833298</v>
      </c>
      <c r="M46" s="7">
        <f t="shared" si="10"/>
        <v>242.40805027746174</v>
      </c>
    </row>
    <row r="47" spans="1:13" ht="14.25">
      <c r="A47">
        <v>7.199999999999998</v>
      </c>
      <c r="B47" s="5">
        <f t="shared" si="0"/>
        <v>282.6189066239998</v>
      </c>
      <c r="C47" s="5">
        <f t="shared" si="1"/>
        <v>15.27887453682195</v>
      </c>
      <c r="D47" s="5">
        <f t="shared" si="2"/>
        <v>280.06177025994634</v>
      </c>
      <c r="E47" s="6">
        <f t="shared" si="3"/>
        <v>198.033576901917</v>
      </c>
      <c r="F47" s="6">
        <f t="shared" si="4"/>
        <v>0.8239516973339307</v>
      </c>
      <c r="G47" s="6">
        <f t="shared" si="5"/>
        <v>194.46576139500453</v>
      </c>
      <c r="H47" s="6">
        <f t="shared" si="6"/>
        <v>5.09172299654599</v>
      </c>
      <c r="I47" s="6">
        <f t="shared" si="7"/>
        <v>98.1983784958449</v>
      </c>
      <c r="J47" s="6">
        <f t="shared" si="8"/>
        <v>277.52718362745384</v>
      </c>
      <c r="K47" s="6">
        <v>95</v>
      </c>
      <c r="L47" s="7">
        <f t="shared" si="9"/>
        <v>258.63946265535606</v>
      </c>
      <c r="M47" s="7">
        <f t="shared" si="10"/>
        <v>263.6508244460811</v>
      </c>
    </row>
    <row r="48" spans="1:13" ht="14.25">
      <c r="A48">
        <v>7.399999999999999</v>
      </c>
      <c r="B48" s="5">
        <f t="shared" si="0"/>
        <v>306.83075011199975</v>
      </c>
      <c r="C48" s="5">
        <f t="shared" si="1"/>
        <v>15.70328771840034</v>
      </c>
      <c r="D48" s="5">
        <f t="shared" si="2"/>
        <v>287.8412638782782</v>
      </c>
      <c r="E48" s="6">
        <f t="shared" si="3"/>
        <v>203.53450959363693</v>
      </c>
      <c r="F48" s="6">
        <f t="shared" si="4"/>
        <v>0.8703625568288201</v>
      </c>
      <c r="G48" s="6">
        <f t="shared" si="5"/>
        <v>199.76572917005424</v>
      </c>
      <c r="H48" s="6">
        <f t="shared" si="6"/>
        <v>5.68148235247201</v>
      </c>
      <c r="I48" s="6">
        <f t="shared" si="7"/>
        <v>98.14833345406282</v>
      </c>
      <c r="J48" s="6">
        <f t="shared" si="8"/>
        <v>301.14926775952773</v>
      </c>
      <c r="K48" s="6">
        <v>95</v>
      </c>
      <c r="L48" s="7">
        <f t="shared" si="9"/>
        <v>265.6884197961722</v>
      </c>
      <c r="M48" s="7">
        <f t="shared" si="10"/>
        <v>286.09180437155135</v>
      </c>
    </row>
    <row r="49" spans="1:13" ht="14.25">
      <c r="A49">
        <v>7.599999999999999</v>
      </c>
      <c r="B49" s="5">
        <f t="shared" si="0"/>
        <v>332.3873594879998</v>
      </c>
      <c r="C49" s="5">
        <f t="shared" si="1"/>
        <v>16.127700899978727</v>
      </c>
      <c r="D49" s="5">
        <f t="shared" si="2"/>
        <v>295.62075749661005</v>
      </c>
      <c r="E49" s="6">
        <f t="shared" si="3"/>
        <v>209.03544228535685</v>
      </c>
      <c r="F49" s="6">
        <f t="shared" si="4"/>
        <v>0.9180449467208301</v>
      </c>
      <c r="G49" s="6">
        <f t="shared" si="5"/>
        <v>205.060191056976</v>
      </c>
      <c r="H49" s="6">
        <f t="shared" si="6"/>
        <v>6.321048931497389</v>
      </c>
      <c r="I49" s="6">
        <f t="shared" si="7"/>
        <v>98.09828841228074</v>
      </c>
      <c r="J49" s="6">
        <f t="shared" si="8"/>
        <v>326.0663105565024</v>
      </c>
      <c r="K49" s="6">
        <v>95</v>
      </c>
      <c r="L49" s="7">
        <f t="shared" si="9"/>
        <v>272.7300541057781</v>
      </c>
      <c r="M49" s="7">
        <f t="shared" si="10"/>
        <v>309.76299502867727</v>
      </c>
    </row>
    <row r="50" spans="1:13" ht="14.25">
      <c r="A50">
        <v>7.799999999999999</v>
      </c>
      <c r="B50" s="5">
        <f t="shared" si="0"/>
        <v>359.32507977599977</v>
      </c>
      <c r="C50" s="5">
        <f t="shared" si="1"/>
        <v>16.552114081557118</v>
      </c>
      <c r="D50" s="5">
        <f t="shared" si="2"/>
        <v>303.40025111494197</v>
      </c>
      <c r="E50" s="6">
        <f t="shared" si="3"/>
        <v>214.5363749770768</v>
      </c>
      <c r="F50" s="6">
        <f t="shared" si="4"/>
        <v>0.9669988670099602</v>
      </c>
      <c r="G50" s="6">
        <f t="shared" si="5"/>
        <v>210.34914705576983</v>
      </c>
      <c r="H50" s="6">
        <f t="shared" si="6"/>
        <v>7.013151065989101</v>
      </c>
      <c r="I50" s="6">
        <f t="shared" si="7"/>
        <v>98.04824337049864</v>
      </c>
      <c r="J50" s="6">
        <f t="shared" si="8"/>
        <v>352.31192871001065</v>
      </c>
      <c r="K50" s="6">
        <v>95</v>
      </c>
      <c r="L50" s="7">
        <f t="shared" si="9"/>
        <v>279.7643655841739</v>
      </c>
      <c r="M50" s="7">
        <f t="shared" si="10"/>
        <v>334.6963322745101</v>
      </c>
    </row>
    <row r="51" spans="1:13" ht="14.25">
      <c r="A51">
        <v>7.999999999999998</v>
      </c>
      <c r="B51" s="5">
        <f t="shared" si="0"/>
        <v>387.68025599999964</v>
      </c>
      <c r="C51" s="5">
        <f t="shared" si="1"/>
        <v>16.976527263135498</v>
      </c>
      <c r="D51" s="5">
        <f t="shared" si="2"/>
        <v>311.17974473327365</v>
      </c>
      <c r="E51" s="6">
        <f t="shared" si="3"/>
        <v>220.03730766879664</v>
      </c>
      <c r="F51" s="6">
        <f t="shared" si="4"/>
        <v>1.0172243176962106</v>
      </c>
      <c r="G51" s="6">
        <f t="shared" si="5"/>
        <v>215.6325971664356</v>
      </c>
      <c r="H51" s="6">
        <f t="shared" si="6"/>
        <v>7.760589843843909</v>
      </c>
      <c r="I51" s="6">
        <f t="shared" si="7"/>
        <v>97.99819832871657</v>
      </c>
      <c r="J51" s="6">
        <f t="shared" si="8"/>
        <v>379.91966615615576</v>
      </c>
      <c r="K51" s="6">
        <v>95</v>
      </c>
      <c r="L51" s="7">
        <f t="shared" si="9"/>
        <v>286.7913542313594</v>
      </c>
      <c r="M51" s="7">
        <f t="shared" si="10"/>
        <v>360.92368284834794</v>
      </c>
    </row>
    <row r="52" spans="1:13" ht="14.25">
      <c r="A52">
        <v>8.2</v>
      </c>
      <c r="B52" s="5">
        <f t="shared" si="0"/>
        <v>417.4892331839999</v>
      </c>
      <c r="C52" s="5">
        <f t="shared" si="1"/>
        <v>17.400940444713893</v>
      </c>
      <c r="D52" s="5">
        <f t="shared" si="2"/>
        <v>318.9592383516056</v>
      </c>
      <c r="E52" s="6">
        <f t="shared" si="3"/>
        <v>225.53824036051662</v>
      </c>
      <c r="F52" s="6">
        <f t="shared" si="4"/>
        <v>1.0687212987795818</v>
      </c>
      <c r="G52" s="6">
        <f t="shared" si="5"/>
        <v>220.91054138897354</v>
      </c>
      <c r="H52" s="6">
        <f t="shared" si="6"/>
        <v>8.56623910848837</v>
      </c>
      <c r="I52" s="6">
        <f t="shared" si="7"/>
        <v>97.94815328693447</v>
      </c>
      <c r="J52" s="6">
        <f t="shared" si="8"/>
        <v>408.9229940755115</v>
      </c>
      <c r="K52" s="6">
        <v>95</v>
      </c>
      <c r="L52" s="7">
        <f t="shared" si="9"/>
        <v>293.8110200473348</v>
      </c>
      <c r="M52" s="7">
        <f t="shared" si="10"/>
        <v>388.4768443717359</v>
      </c>
    </row>
    <row r="53" spans="1:13" ht="14.25">
      <c r="A53">
        <v>8.399999999999999</v>
      </c>
      <c r="B53" s="5">
        <f t="shared" si="0"/>
        <v>448.7883563519997</v>
      </c>
      <c r="C53" s="5">
        <f t="shared" si="1"/>
        <v>17.825353626292276</v>
      </c>
      <c r="D53" s="5">
        <f t="shared" si="2"/>
        <v>326.7387319699374</v>
      </c>
      <c r="E53" s="6">
        <f t="shared" si="3"/>
        <v>231.03917305223652</v>
      </c>
      <c r="F53" s="6">
        <f t="shared" si="4"/>
        <v>1.1214898102600723</v>
      </c>
      <c r="G53" s="6">
        <f t="shared" si="5"/>
        <v>226.18297972338345</v>
      </c>
      <c r="H53" s="6">
        <f t="shared" si="6"/>
        <v>9.433045458878798</v>
      </c>
      <c r="I53" s="6">
        <f t="shared" si="7"/>
        <v>97.8981082451524</v>
      </c>
      <c r="J53" s="6">
        <f t="shared" si="8"/>
        <v>439.35531089312093</v>
      </c>
      <c r="K53" s="6">
        <v>95</v>
      </c>
      <c r="L53" s="7">
        <f t="shared" si="9"/>
        <v>300.8233630321</v>
      </c>
      <c r="M53" s="7">
        <f t="shared" si="10"/>
        <v>417.38754534846487</v>
      </c>
    </row>
    <row r="54" spans="1:13" ht="14.25">
      <c r="A54">
        <v>8.599999999999998</v>
      </c>
      <c r="B54" s="5">
        <f t="shared" si="0"/>
        <v>481.61397052799964</v>
      </c>
      <c r="C54" s="5">
        <f t="shared" si="1"/>
        <v>18.249766807870664</v>
      </c>
      <c r="D54" s="5">
        <f t="shared" si="2"/>
        <v>334.5182255882692</v>
      </c>
      <c r="E54" s="6">
        <f t="shared" si="3"/>
        <v>236.54010574395642</v>
      </c>
      <c r="F54" s="6">
        <f t="shared" si="4"/>
        <v>1.1755298521376834</v>
      </c>
      <c r="G54" s="6">
        <f t="shared" si="5"/>
        <v>231.44991216966542</v>
      </c>
      <c r="H54" s="6">
        <f t="shared" si="6"/>
        <v>10.364028249501327</v>
      </c>
      <c r="I54" s="6">
        <f t="shared" si="7"/>
        <v>97.8480632033703</v>
      </c>
      <c r="J54" s="6">
        <f t="shared" si="8"/>
        <v>471.24994227849834</v>
      </c>
      <c r="K54" s="6">
        <v>95</v>
      </c>
      <c r="L54" s="7">
        <f t="shared" si="9"/>
        <v>307.828383185655</v>
      </c>
      <c r="M54" s="7">
        <f t="shared" si="10"/>
        <v>447.6874451645734</v>
      </c>
    </row>
    <row r="55" spans="1:13" ht="14.25">
      <c r="A55">
        <v>8.799999999999997</v>
      </c>
      <c r="B55" s="5">
        <f t="shared" si="0"/>
        <v>516.0024207359995</v>
      </c>
      <c r="C55" s="5">
        <f t="shared" si="1"/>
        <v>18.674179989449048</v>
      </c>
      <c r="D55" s="5">
        <f t="shared" si="2"/>
        <v>342.297719206601</v>
      </c>
      <c r="E55" s="6">
        <f t="shared" si="3"/>
        <v>242.04103843567628</v>
      </c>
      <c r="F55" s="6">
        <f t="shared" si="4"/>
        <v>1.230841424412415</v>
      </c>
      <c r="G55" s="6">
        <f t="shared" si="5"/>
        <v>236.7113387278194</v>
      </c>
      <c r="H55" s="6">
        <f t="shared" si="6"/>
        <v>11.362279590371873</v>
      </c>
      <c r="I55" s="6">
        <f t="shared" si="7"/>
        <v>97.79801816158822</v>
      </c>
      <c r="J55" s="6">
        <f t="shared" si="8"/>
        <v>504.64014114562764</v>
      </c>
      <c r="K55" s="6">
        <v>95</v>
      </c>
      <c r="L55" s="7">
        <f t="shared" si="9"/>
        <v>314.8260805079998</v>
      </c>
      <c r="M55" s="7">
        <f t="shared" si="10"/>
        <v>479.40813408834623</v>
      </c>
    </row>
    <row r="56" spans="1:13" ht="14.25">
      <c r="A56">
        <v>8.999999999999998</v>
      </c>
      <c r="B56" s="5">
        <f t="shared" si="0"/>
        <v>551.9900519999995</v>
      </c>
      <c r="C56" s="5">
        <f t="shared" si="1"/>
        <v>19.09859317102744</v>
      </c>
      <c r="D56" s="5">
        <f t="shared" si="2"/>
        <v>350.07721282493293</v>
      </c>
      <c r="E56" s="6">
        <f t="shared" si="3"/>
        <v>247.54197112739624</v>
      </c>
      <c r="F56" s="6">
        <f t="shared" si="4"/>
        <v>1.2874245270842666</v>
      </c>
      <c r="G56" s="6">
        <f t="shared" si="5"/>
        <v>241.96725939784554</v>
      </c>
      <c r="H56" s="6">
        <f t="shared" si="6"/>
        <v>12.430964347036104</v>
      </c>
      <c r="I56" s="6">
        <f t="shared" si="7"/>
        <v>97.74797311980612</v>
      </c>
      <c r="J56" s="6">
        <f t="shared" si="8"/>
        <v>539.5590876529634</v>
      </c>
      <c r="K56" s="6">
        <v>95</v>
      </c>
      <c r="L56" s="7">
        <f t="shared" si="9"/>
        <v>321.8164549991346</v>
      </c>
      <c r="M56" s="7">
        <f t="shared" si="10"/>
        <v>512.5811332703151</v>
      </c>
    </row>
    <row r="57" spans="1:13" ht="14.25">
      <c r="A57">
        <v>9.199999999999998</v>
      </c>
      <c r="B57" s="5">
        <f t="shared" si="0"/>
        <v>589.6132093439995</v>
      </c>
      <c r="C57" s="5">
        <f t="shared" si="1"/>
        <v>19.523006352605822</v>
      </c>
      <c r="D57" s="5">
        <f t="shared" si="2"/>
        <v>357.85670644326467</v>
      </c>
      <c r="E57" s="6">
        <f t="shared" si="3"/>
        <v>253.04290381911613</v>
      </c>
      <c r="F57" s="6">
        <f t="shared" si="4"/>
        <v>1.3452791601532386</v>
      </c>
      <c r="G57" s="6">
        <f t="shared" si="5"/>
        <v>247.21767417974365</v>
      </c>
      <c r="H57" s="6">
        <f t="shared" si="6"/>
        <v>13.573320140569521</v>
      </c>
      <c r="I57" s="6">
        <f t="shared" si="7"/>
        <v>97.69792807802405</v>
      </c>
      <c r="J57" s="6">
        <f t="shared" si="8"/>
        <v>576.03988920343</v>
      </c>
      <c r="K57" s="6">
        <v>95</v>
      </c>
      <c r="L57" s="7">
        <f t="shared" si="9"/>
        <v>328.7995066590591</v>
      </c>
      <c r="M57" s="7">
        <f t="shared" si="10"/>
        <v>547.2378947432585</v>
      </c>
    </row>
    <row r="58" spans="1:13" ht="14.25">
      <c r="A58">
        <v>9.399999999999999</v>
      </c>
      <c r="B58" s="5">
        <f t="shared" si="0"/>
        <v>628.9082377919996</v>
      </c>
      <c r="C58" s="5">
        <f t="shared" si="1"/>
        <v>19.947419534184217</v>
      </c>
      <c r="D58" s="5">
        <f t="shared" si="2"/>
        <v>365.63620006159664</v>
      </c>
      <c r="E58" s="6">
        <f t="shared" si="3"/>
        <v>258.5438365108361</v>
      </c>
      <c r="F58" s="6">
        <f t="shared" si="4"/>
        <v>1.4044053236193308</v>
      </c>
      <c r="G58" s="6">
        <f t="shared" si="5"/>
        <v>252.46258307351388</v>
      </c>
      <c r="H58" s="6">
        <f t="shared" si="6"/>
        <v>14.792657347577379</v>
      </c>
      <c r="I58" s="6">
        <f t="shared" si="7"/>
        <v>97.64788303624196</v>
      </c>
      <c r="J58" s="6">
        <f t="shared" si="8"/>
        <v>614.1155804444222</v>
      </c>
      <c r="K58" s="6">
        <v>95</v>
      </c>
      <c r="L58" s="7">
        <f t="shared" si="9"/>
        <v>335.7752354877735</v>
      </c>
      <c r="M58" s="7">
        <f t="shared" si="10"/>
        <v>583.4098014222011</v>
      </c>
    </row>
    <row r="59" spans="1:13" ht="14.25">
      <c r="A59">
        <v>9.599999999999998</v>
      </c>
      <c r="B59" s="5">
        <f t="shared" si="0"/>
        <v>669.9114823679994</v>
      </c>
      <c r="C59" s="5">
        <f t="shared" si="1"/>
        <v>20.371832715762604</v>
      </c>
      <c r="D59" s="5">
        <f t="shared" si="2"/>
        <v>373.4156936799285</v>
      </c>
      <c r="E59" s="6">
        <f t="shared" si="3"/>
        <v>264.04476920255604</v>
      </c>
      <c r="F59" s="6">
        <f t="shared" si="4"/>
        <v>1.4648030174825428</v>
      </c>
      <c r="G59" s="6">
        <f t="shared" si="5"/>
        <v>257.70198607915614</v>
      </c>
      <c r="H59" s="6">
        <f t="shared" si="6"/>
        <v>16.09235910019472</v>
      </c>
      <c r="I59" s="6">
        <f t="shared" si="7"/>
        <v>97.59783799445988</v>
      </c>
      <c r="J59" s="6">
        <f t="shared" si="8"/>
        <v>653.8191232678047</v>
      </c>
      <c r="K59" s="6">
        <v>95</v>
      </c>
      <c r="L59" s="7">
        <f t="shared" si="9"/>
        <v>342.7436414852777</v>
      </c>
      <c r="M59" s="7">
        <f t="shared" si="10"/>
        <v>621.1281671044144</v>
      </c>
    </row>
    <row r="60" spans="1:13" ht="14.25">
      <c r="A60">
        <v>9.799999999999997</v>
      </c>
      <c r="B60" s="5">
        <f t="shared" si="0"/>
        <v>712.6592880959993</v>
      </c>
      <c r="C60" s="5">
        <f t="shared" si="1"/>
        <v>20.79624589734099</v>
      </c>
      <c r="D60" s="5">
        <f t="shared" si="2"/>
        <v>381.19518729826035</v>
      </c>
      <c r="E60" s="6">
        <f t="shared" si="3"/>
        <v>269.54570189427596</v>
      </c>
      <c r="F60" s="6">
        <f t="shared" si="4"/>
        <v>1.5264722417428753</v>
      </c>
      <c r="G60" s="6">
        <f t="shared" si="5"/>
        <v>262.93588319667043</v>
      </c>
      <c r="H60" s="6">
        <f t="shared" si="6"/>
        <v>17.475881286086395</v>
      </c>
      <c r="I60" s="6">
        <f t="shared" si="7"/>
        <v>97.5477929526778</v>
      </c>
      <c r="J60" s="6">
        <f t="shared" si="8"/>
        <v>695.1834068099129</v>
      </c>
      <c r="K60" s="6">
        <v>95</v>
      </c>
      <c r="L60" s="7">
        <f t="shared" si="9"/>
        <v>349.70472465157167</v>
      </c>
      <c r="M60" s="7">
        <f t="shared" si="10"/>
        <v>660.4242364694172</v>
      </c>
    </row>
    <row r="61" spans="1:13" ht="14.25">
      <c r="A61">
        <v>9.999999999999998</v>
      </c>
      <c r="B61" s="5">
        <f t="shared" si="0"/>
        <v>757.1879999999996</v>
      </c>
      <c r="C61" s="5">
        <f t="shared" si="1"/>
        <v>21.220659078919375</v>
      </c>
      <c r="D61" s="5">
        <f t="shared" si="2"/>
        <v>388.9746809165921</v>
      </c>
      <c r="E61" s="6">
        <f t="shared" si="3"/>
        <v>275.04663458599583</v>
      </c>
      <c r="F61" s="6">
        <f t="shared" si="4"/>
        <v>1.5894129964003296</v>
      </c>
      <c r="G61" s="6">
        <f t="shared" si="5"/>
        <v>268.1642744260567</v>
      </c>
      <c r="H61" s="6">
        <f t="shared" si="6"/>
        <v>18.94675254844706</v>
      </c>
      <c r="I61" s="6">
        <f t="shared" si="7"/>
        <v>97.4977479108957</v>
      </c>
      <c r="J61" s="6">
        <f t="shared" si="8"/>
        <v>738.2412474515526</v>
      </c>
      <c r="K61" s="6">
        <v>95</v>
      </c>
      <c r="L61" s="7">
        <f t="shared" si="9"/>
        <v>356.6584849866554</v>
      </c>
      <c r="M61" s="7">
        <f t="shared" si="10"/>
        <v>701.3291850789749</v>
      </c>
    </row>
    <row r="62" spans="1:13" ht="14.25">
      <c r="A62">
        <v>10.199999999999998</v>
      </c>
      <c r="B62" s="5">
        <f t="shared" si="0"/>
        <v>803.5339631039993</v>
      </c>
      <c r="C62" s="5">
        <f t="shared" si="1"/>
        <v>21.645072260497763</v>
      </c>
      <c r="D62" s="5">
        <f t="shared" si="2"/>
        <v>396.75417453492395</v>
      </c>
      <c r="E62" s="6">
        <f t="shared" si="3"/>
        <v>280.54756727771576</v>
      </c>
      <c r="F62" s="6">
        <f t="shared" si="4"/>
        <v>1.6536252814549022</v>
      </c>
      <c r="G62" s="6">
        <f t="shared" si="5"/>
        <v>273.3871597673151</v>
      </c>
      <c r="H62" s="6">
        <f t="shared" si="6"/>
        <v>20.508574286001036</v>
      </c>
      <c r="I62" s="6">
        <f t="shared" si="7"/>
        <v>97.44770286911361</v>
      </c>
      <c r="J62" s="6">
        <f t="shared" si="8"/>
        <v>783.0253888179983</v>
      </c>
      <c r="K62" s="6">
        <v>95</v>
      </c>
      <c r="L62" s="7">
        <f t="shared" si="9"/>
        <v>363.6049224905291</v>
      </c>
      <c r="M62" s="7">
        <f t="shared" si="10"/>
        <v>743.8741193770984</v>
      </c>
    </row>
    <row r="63" spans="1:13" ht="14.25">
      <c r="A63">
        <v>10.399999999999999</v>
      </c>
      <c r="B63" s="5">
        <f t="shared" si="0"/>
        <v>851.7335224319996</v>
      </c>
      <c r="C63" s="5">
        <f t="shared" si="1"/>
        <v>22.069485442076154</v>
      </c>
      <c r="D63" s="5">
        <f t="shared" si="2"/>
        <v>404.53366815325586</v>
      </c>
      <c r="E63" s="6">
        <f t="shared" si="3"/>
        <v>286.0484999694357</v>
      </c>
      <c r="F63" s="6">
        <f t="shared" si="4"/>
        <v>1.7191090969065965</v>
      </c>
      <c r="G63" s="6">
        <f t="shared" si="5"/>
        <v>278.6045392204455</v>
      </c>
      <c r="H63" s="6">
        <f t="shared" si="6"/>
        <v>22.165020653002607</v>
      </c>
      <c r="I63" s="6">
        <f t="shared" si="7"/>
        <v>97.39765782733153</v>
      </c>
      <c r="J63" s="6">
        <f t="shared" si="8"/>
        <v>829.5685017789971</v>
      </c>
      <c r="K63" s="6">
        <v>95</v>
      </c>
      <c r="L63" s="7">
        <f t="shared" si="9"/>
        <v>370.5440371631925</v>
      </c>
      <c r="M63" s="7">
        <f t="shared" si="10"/>
        <v>788.0900766900472</v>
      </c>
    </row>
    <row r="64" spans="1:13" ht="14.25">
      <c r="A64">
        <v>10.599999999999998</v>
      </c>
      <c r="B64" s="5">
        <f t="shared" si="0"/>
        <v>901.8230230079995</v>
      </c>
      <c r="C64" s="5">
        <f t="shared" si="1"/>
        <v>22.49389862365454</v>
      </c>
      <c r="D64" s="5">
        <f t="shared" si="2"/>
        <v>412.3131617715877</v>
      </c>
      <c r="E64" s="6">
        <f t="shared" si="3"/>
        <v>291.5494326611556</v>
      </c>
      <c r="F64" s="6">
        <f t="shared" si="4"/>
        <v>1.7858644427554102</v>
      </c>
      <c r="G64" s="6">
        <f t="shared" si="5"/>
        <v>283.816412785448</v>
      </c>
      <c r="H64" s="6">
        <f t="shared" si="6"/>
        <v>23.919838559235693</v>
      </c>
      <c r="I64" s="6">
        <f t="shared" si="7"/>
        <v>97.34761278554944</v>
      </c>
      <c r="J64" s="6">
        <f t="shared" si="8"/>
        <v>877.9031844487638</v>
      </c>
      <c r="K64" s="6">
        <v>95</v>
      </c>
      <c r="L64" s="7">
        <f t="shared" si="9"/>
        <v>377.47582900464585</v>
      </c>
      <c r="M64" s="7">
        <f t="shared" si="10"/>
        <v>834.0080252263256</v>
      </c>
    </row>
    <row r="65" spans="1:13" ht="14.25">
      <c r="A65">
        <v>10.799999999999997</v>
      </c>
      <c r="B65" s="5">
        <f t="shared" si="0"/>
        <v>953.8388098559991</v>
      </c>
      <c r="C65" s="5">
        <f t="shared" si="1"/>
        <v>22.918311805232925</v>
      </c>
      <c r="D65" s="5">
        <f t="shared" si="2"/>
        <v>420.09265538991946</v>
      </c>
      <c r="E65" s="6">
        <f t="shared" si="3"/>
        <v>297.0503653528755</v>
      </c>
      <c r="F65" s="6">
        <f t="shared" si="4"/>
        <v>1.8538913190013437</v>
      </c>
      <c r="G65" s="6">
        <f t="shared" si="5"/>
        <v>289.02278046232243</v>
      </c>
      <c r="H65" s="6">
        <f t="shared" si="6"/>
        <v>25.77684767001407</v>
      </c>
      <c r="I65" s="6">
        <f t="shared" si="7"/>
        <v>97.29756774376736</v>
      </c>
      <c r="J65" s="6">
        <f t="shared" si="8"/>
        <v>928.0619621859851</v>
      </c>
      <c r="K65" s="6">
        <v>95</v>
      </c>
      <c r="L65" s="7">
        <f t="shared" si="9"/>
        <v>384.40029801488885</v>
      </c>
      <c r="M65" s="7">
        <f t="shared" si="10"/>
        <v>881.6588640766857</v>
      </c>
    </row>
    <row r="66" spans="1:13" ht="14.25">
      <c r="A66">
        <v>10.999999999999998</v>
      </c>
      <c r="B66" s="5">
        <f t="shared" si="0"/>
        <v>1007.8172279999993</v>
      </c>
      <c r="C66" s="5">
        <f t="shared" si="1"/>
        <v>23.342724986811312</v>
      </c>
      <c r="D66" s="5">
        <f t="shared" si="2"/>
        <v>427.8721490082513</v>
      </c>
      <c r="E66" s="6">
        <f t="shared" si="3"/>
        <v>302.5512980445954</v>
      </c>
      <c r="F66" s="6">
        <f t="shared" si="4"/>
        <v>1.9231897256443986</v>
      </c>
      <c r="G66" s="6">
        <f t="shared" si="5"/>
        <v>294.223642251069</v>
      </c>
      <c r="H66" s="6">
        <f t="shared" si="6"/>
        <v>27.73994040618133</v>
      </c>
      <c r="I66" s="6">
        <f t="shared" si="7"/>
        <v>97.24752270198528</v>
      </c>
      <c r="J66" s="6">
        <f t="shared" si="8"/>
        <v>980.077287593818</v>
      </c>
      <c r="K66" s="6">
        <v>95</v>
      </c>
      <c r="L66" s="7">
        <f t="shared" si="9"/>
        <v>391.3174441939218</v>
      </c>
      <c r="M66" s="7">
        <f t="shared" si="10"/>
        <v>931.073423214127</v>
      </c>
    </row>
    <row r="67" spans="1:13" ht="14.25">
      <c r="A67">
        <v>11.199999999999998</v>
      </c>
      <c r="B67" s="5">
        <f t="shared" si="0"/>
        <v>1063.794622463999</v>
      </c>
      <c r="C67" s="5">
        <f t="shared" si="1"/>
        <v>23.767138168389703</v>
      </c>
      <c r="D67" s="5">
        <f t="shared" si="2"/>
        <v>435.6516426265832</v>
      </c>
      <c r="E67" s="6">
        <f t="shared" si="3"/>
        <v>308.0522307363154</v>
      </c>
      <c r="F67" s="6">
        <f t="shared" si="4"/>
        <v>1.9937596626845724</v>
      </c>
      <c r="G67" s="6">
        <f t="shared" si="5"/>
        <v>299.41899815168773</v>
      </c>
      <c r="H67" s="6">
        <f t="shared" si="6"/>
        <v>29.813081944110746</v>
      </c>
      <c r="I67" s="6">
        <f t="shared" si="7"/>
        <v>97.19747766020318</v>
      </c>
      <c r="J67" s="6">
        <f t="shared" si="8"/>
        <v>1033.9815405198883</v>
      </c>
      <c r="K67" s="6">
        <v>95</v>
      </c>
      <c r="L67" s="7">
        <f t="shared" si="9"/>
        <v>398.2272675417447</v>
      </c>
      <c r="M67" s="7">
        <f t="shared" si="10"/>
        <v>982.2824634938938</v>
      </c>
    </row>
    <row r="68" spans="1:13" ht="14.25">
      <c r="A68">
        <v>11.399999999999999</v>
      </c>
      <c r="B68" s="5">
        <f t="shared" si="0"/>
        <v>1121.8073382719997</v>
      </c>
      <c r="C68" s="5">
        <f t="shared" si="1"/>
        <v>24.191551349968094</v>
      </c>
      <c r="D68" s="5">
        <f t="shared" si="2"/>
        <v>443.43113624491514</v>
      </c>
      <c r="E68" s="6">
        <f t="shared" si="3"/>
        <v>313.5531634280353</v>
      </c>
      <c r="F68" s="6">
        <f t="shared" si="4"/>
        <v>2.0656011301218684</v>
      </c>
      <c r="G68" s="6">
        <f t="shared" si="5"/>
        <v>304.60884816417837</v>
      </c>
      <c r="H68" s="6">
        <f t="shared" si="6"/>
        <v>32.000310215705554</v>
      </c>
      <c r="I68" s="6">
        <f t="shared" si="7"/>
        <v>97.1474326184211</v>
      </c>
      <c r="J68" s="6">
        <f t="shared" si="8"/>
        <v>1089.8070280562943</v>
      </c>
      <c r="K68" s="6">
        <v>95</v>
      </c>
      <c r="L68" s="7">
        <f t="shared" si="9"/>
        <v>405.12976805835723</v>
      </c>
      <c r="M68" s="7">
        <f t="shared" si="10"/>
        <v>1035.3166766534796</v>
      </c>
    </row>
    <row r="69" spans="1:13" ht="14.25">
      <c r="A69">
        <v>11.599999999999998</v>
      </c>
      <c r="B69" s="5">
        <f t="shared" si="0"/>
        <v>1181.8917204479992</v>
      </c>
      <c r="C69" s="5">
        <f t="shared" si="1"/>
        <v>24.615964531546474</v>
      </c>
      <c r="D69" s="5">
        <f t="shared" si="2"/>
        <v>451.2106298632468</v>
      </c>
      <c r="E69" s="6">
        <f t="shared" si="3"/>
        <v>319.0540961197551</v>
      </c>
      <c r="F69" s="6">
        <f t="shared" si="4"/>
        <v>2.1387141279562836</v>
      </c>
      <c r="G69" s="6">
        <f t="shared" si="5"/>
        <v>309.793192288541</v>
      </c>
      <c r="H69" s="6">
        <f t="shared" si="6"/>
        <v>34.30573590839855</v>
      </c>
      <c r="I69" s="6">
        <f t="shared" si="7"/>
        <v>97.09738757663902</v>
      </c>
      <c r="J69" s="6">
        <f t="shared" si="8"/>
        <v>1147.5859845396008</v>
      </c>
      <c r="K69" s="6">
        <v>95</v>
      </c>
      <c r="L69" s="7">
        <f t="shared" si="9"/>
        <v>412.02494574375953</v>
      </c>
      <c r="M69" s="7">
        <f t="shared" si="10"/>
        <v>1090.2066853126207</v>
      </c>
    </row>
    <row r="70" spans="1:13" ht="14.25">
      <c r="A70">
        <v>11.799999999999997</v>
      </c>
      <c r="B70" s="5">
        <f t="shared" si="0"/>
        <v>1244.084114015999</v>
      </c>
      <c r="C70" s="5">
        <f t="shared" si="1"/>
        <v>25.04037771312486</v>
      </c>
      <c r="D70" s="5">
        <f t="shared" si="2"/>
        <v>458.9901234815787</v>
      </c>
      <c r="E70" s="6">
        <f t="shared" si="3"/>
        <v>324.55502881147504</v>
      </c>
      <c r="F70" s="6">
        <f t="shared" si="4"/>
        <v>2.2130986561878183</v>
      </c>
      <c r="G70" s="6">
        <f t="shared" si="5"/>
        <v>314.9720305247758</v>
      </c>
      <c r="H70" s="6">
        <f t="shared" si="6"/>
        <v>36.73354246515245</v>
      </c>
      <c r="I70" s="6">
        <f t="shared" si="7"/>
        <v>97.04734253485692</v>
      </c>
      <c r="J70" s="6">
        <f t="shared" si="8"/>
        <v>1207.3505715508466</v>
      </c>
      <c r="K70" s="6">
        <v>95</v>
      </c>
      <c r="L70" s="7">
        <f t="shared" si="9"/>
        <v>418.91280059795184</v>
      </c>
      <c r="M70" s="7">
        <f t="shared" si="10"/>
        <v>1146.9830429733042</v>
      </c>
    </row>
    <row r="71" spans="1:13" ht="14.25">
      <c r="A71">
        <v>11.999999999999998</v>
      </c>
      <c r="B71" s="5">
        <f t="shared" si="0"/>
        <v>1308.4208639999993</v>
      </c>
      <c r="C71" s="5">
        <f t="shared" si="1"/>
        <v>25.464790894703253</v>
      </c>
      <c r="D71" s="5">
        <f t="shared" si="2"/>
        <v>466.7696170999106</v>
      </c>
      <c r="E71" s="6">
        <f t="shared" si="3"/>
        <v>330.055961503195</v>
      </c>
      <c r="F71" s="6">
        <f t="shared" si="4"/>
        <v>2.2887547148164744</v>
      </c>
      <c r="G71" s="6">
        <f t="shared" si="5"/>
        <v>320.14536287288263</v>
      </c>
      <c r="H71" s="6">
        <f t="shared" si="6"/>
        <v>39.28798608445981</v>
      </c>
      <c r="I71" s="6">
        <f t="shared" si="7"/>
        <v>96.99729749307484</v>
      </c>
      <c r="J71" s="6">
        <f t="shared" si="8"/>
        <v>1269.1328779155394</v>
      </c>
      <c r="K71" s="6">
        <v>95</v>
      </c>
      <c r="L71" s="7">
        <f t="shared" si="9"/>
        <v>425.79333262093394</v>
      </c>
      <c r="M71" s="7">
        <f t="shared" si="10"/>
        <v>1205.6762340197624</v>
      </c>
    </row>
    <row r="72" spans="1:13" ht="14.25">
      <c r="A72">
        <v>12.199999999999998</v>
      </c>
      <c r="B72" s="5">
        <f t="shared" si="0"/>
        <v>1374.9383154239993</v>
      </c>
      <c r="C72" s="5">
        <f t="shared" si="1"/>
        <v>25.889204076281644</v>
      </c>
      <c r="D72" s="5">
        <f t="shared" si="2"/>
        <v>474.5491107182425</v>
      </c>
      <c r="E72" s="6">
        <f t="shared" si="3"/>
        <v>335.556894194915</v>
      </c>
      <c r="F72" s="6">
        <f t="shared" si="4"/>
        <v>2.3656823038422496</v>
      </c>
      <c r="G72" s="6">
        <f t="shared" si="5"/>
        <v>325.31318933286155</v>
      </c>
      <c r="H72" s="6">
        <f t="shared" si="6"/>
        <v>41.97339572034281</v>
      </c>
      <c r="I72" s="6">
        <f t="shared" si="7"/>
        <v>96.94725245129277</v>
      </c>
      <c r="J72" s="6">
        <f t="shared" si="8"/>
        <v>1332.9649197036565</v>
      </c>
      <c r="K72" s="6">
        <v>95</v>
      </c>
      <c r="L72" s="7">
        <f t="shared" si="9"/>
        <v>432.6665418127059</v>
      </c>
      <c r="M72" s="7">
        <f t="shared" si="10"/>
        <v>1266.3166737184736</v>
      </c>
    </row>
    <row r="73" spans="1:13" ht="14.25">
      <c r="A73">
        <v>12.399999999999997</v>
      </c>
      <c r="B73" s="5">
        <f t="shared" si="0"/>
        <v>1443.6728133119987</v>
      </c>
      <c r="C73" s="5">
        <f t="shared" si="1"/>
        <v>26.313617257860024</v>
      </c>
      <c r="D73" s="5">
        <f t="shared" si="2"/>
        <v>482.3286043365742</v>
      </c>
      <c r="E73" s="6">
        <f t="shared" si="3"/>
        <v>341.0578268866348</v>
      </c>
      <c r="F73" s="6">
        <f t="shared" si="4"/>
        <v>2.443881423265146</v>
      </c>
      <c r="G73" s="6">
        <f t="shared" si="5"/>
        <v>330.4755099047124</v>
      </c>
      <c r="H73" s="6">
        <f t="shared" si="6"/>
        <v>44.79417308235356</v>
      </c>
      <c r="I73" s="6">
        <f t="shared" si="7"/>
        <v>96.89720740951067</v>
      </c>
      <c r="J73" s="6">
        <f t="shared" si="8"/>
        <v>1398.878640229645</v>
      </c>
      <c r="K73" s="6">
        <v>95</v>
      </c>
      <c r="L73" s="7">
        <f t="shared" si="9"/>
        <v>439.53242817326753</v>
      </c>
      <c r="M73" s="7">
        <f t="shared" si="10"/>
        <v>1328.9347082181628</v>
      </c>
    </row>
    <row r="74" spans="1:13" ht="14.25">
      <c r="A74">
        <v>12.599999999999998</v>
      </c>
      <c r="B74" s="5">
        <f t="shared" si="0"/>
        <v>1514.660702687999</v>
      </c>
      <c r="C74" s="5">
        <f t="shared" si="1"/>
        <v>26.738030439438415</v>
      </c>
      <c r="D74" s="5">
        <f t="shared" si="2"/>
        <v>490.1080979549061</v>
      </c>
      <c r="E74" s="6">
        <f t="shared" si="3"/>
        <v>346.55875957835474</v>
      </c>
      <c r="F74" s="6">
        <f t="shared" si="4"/>
        <v>2.523352073085163</v>
      </c>
      <c r="G74" s="6">
        <f t="shared" si="5"/>
        <v>335.6323245884353</v>
      </c>
      <c r="H74" s="6">
        <f t="shared" si="6"/>
        <v>47.75479263557392</v>
      </c>
      <c r="I74" s="6">
        <f t="shared" si="7"/>
        <v>96.84716236772857</v>
      </c>
      <c r="J74" s="6">
        <f t="shared" si="8"/>
        <v>1466.905910052425</v>
      </c>
      <c r="K74" s="6">
        <v>95</v>
      </c>
      <c r="L74" s="7">
        <f t="shared" si="9"/>
        <v>446.39099170261903</v>
      </c>
      <c r="M74" s="7">
        <f t="shared" si="10"/>
        <v>1393.5606145498036</v>
      </c>
    </row>
    <row r="75" spans="1:13" ht="14.25">
      <c r="A75">
        <v>12.799999999999997</v>
      </c>
      <c r="B75" s="5">
        <f t="shared" si="0"/>
        <v>1587.9383285759986</v>
      </c>
      <c r="C75" s="5">
        <f t="shared" si="1"/>
        <v>27.1624436210168</v>
      </c>
      <c r="D75" s="5">
        <f t="shared" si="2"/>
        <v>497.8875915732379</v>
      </c>
      <c r="E75" s="6">
        <f t="shared" si="3"/>
        <v>352.0596922700746</v>
      </c>
      <c r="F75" s="6">
        <f t="shared" si="4"/>
        <v>2.6040942533022995</v>
      </c>
      <c r="G75" s="6">
        <f t="shared" si="5"/>
        <v>340.7836333840303</v>
      </c>
      <c r="H75" s="6">
        <f t="shared" si="6"/>
        <v>50.859801600615455</v>
      </c>
      <c r="I75" s="6">
        <f t="shared" si="7"/>
        <v>96.7971173259465</v>
      </c>
      <c r="J75" s="6">
        <f t="shared" si="8"/>
        <v>1537.0785269753833</v>
      </c>
      <c r="K75" s="6">
        <v>95</v>
      </c>
      <c r="L75" s="7">
        <f t="shared" si="9"/>
        <v>453.2422324007603</v>
      </c>
      <c r="M75" s="7">
        <f t="shared" si="10"/>
        <v>1460.2246006266141</v>
      </c>
    </row>
    <row r="76" spans="1:13" ht="14.25">
      <c r="A76">
        <v>12.999999999999996</v>
      </c>
      <c r="B76" s="5">
        <f t="shared" si="0"/>
        <v>1663.5420359999985</v>
      </c>
      <c r="C76" s="5">
        <f t="shared" si="1"/>
        <v>27.58685680259519</v>
      </c>
      <c r="D76" s="5">
        <f t="shared" si="2"/>
        <v>505.66708519156975</v>
      </c>
      <c r="E76" s="6">
        <f t="shared" si="3"/>
        <v>357.5606249617946</v>
      </c>
      <c r="F76" s="6">
        <f t="shared" si="4"/>
        <v>2.6861079639165557</v>
      </c>
      <c r="G76" s="6">
        <f t="shared" si="5"/>
        <v>345.92943629149744</v>
      </c>
      <c r="H76" s="6">
        <f t="shared" si="6"/>
        <v>54.11381995361958</v>
      </c>
      <c r="I76" s="6">
        <f t="shared" si="7"/>
        <v>96.7470722841644</v>
      </c>
      <c r="J76" s="6">
        <f t="shared" si="8"/>
        <v>1609.4282160463788</v>
      </c>
      <c r="K76" s="6">
        <v>95</v>
      </c>
      <c r="L76" s="7">
        <f t="shared" si="9"/>
        <v>460.0861502676916</v>
      </c>
      <c r="M76" s="7">
        <f t="shared" si="10"/>
        <v>1528.9568052440598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/>
  <dcterms:created xsi:type="dcterms:W3CDTF">2014-06-07T10:37:57Z</dcterms:created>
  <dcterms:modified xsi:type="dcterms:W3CDTF">2015-12-21T03:47:35Z</dcterms:modified>
  <cp:category/>
  <cp:version/>
  <cp:contentType/>
  <cp:contentStatus/>
  <cp:revision>5</cp:revision>
</cp:coreProperties>
</file>