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4915" windowHeight="12345"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<sst xmlns="http://schemas.openxmlformats.org/spreadsheetml/2006/main" count="32" uniqueCount="28">
  <si>
    <t>Radius äußerer Ring (m)</t>
  </si>
  <si>
    <t>Fläche (m²)</t>
  </si>
  <si>
    <t>Radius innerer Ring (m) -Nabenradius</t>
  </si>
  <si>
    <t>Blattlänge 2</t>
  </si>
  <si>
    <t>Blattlänge 1</t>
  </si>
  <si>
    <t>Differenz Außendurchmesser</t>
  </si>
  <si>
    <t>Flächen</t>
  </si>
  <si>
    <t xml:space="preserve">überschlägig erreichbare Leistung </t>
  </si>
  <si>
    <t>Windgeschwindigkeit in m/s</t>
  </si>
  <si>
    <t>Erntefläche in m²</t>
  </si>
  <si>
    <t>Leistung/W</t>
  </si>
  <si>
    <t>ƞ Flügel</t>
  </si>
  <si>
    <t>ƞ Generator</t>
  </si>
  <si>
    <t>Realität</t>
  </si>
  <si>
    <t>ideales Windrad mit Betz-Faktor gerechnet</t>
  </si>
  <si>
    <r>
      <t xml:space="preserve">Mittels Zielwertanalyse wird unter: </t>
    </r>
    <r>
      <rPr>
        <sz val="14"/>
        <color indexed="40"/>
        <rFont val="Calibri"/>
        <family val="2"/>
      </rPr>
      <t xml:space="preserve"> Daten, Was-wäre-wenn Analyse</t>
    </r>
    <r>
      <rPr>
        <sz val="14"/>
        <color indexed="13"/>
        <rFont val="Calibri"/>
        <family val="2"/>
      </rPr>
      <t>, eine  Zielwertsuche durchgeführt, bei der B13 die Zielzelle ist, der Inhalt von B9 das Ziel ist,   (diesen Wert in die Maske mit Hand eingeben) und B12 die veränderbare Zelle ist. Die Differenz der beiden Außenradien ergibt die erforderlichen neuen Flügelmaße, wenn in Nabennähe ein flügelloser innerer Kreis mit einem bestimmten Radius konstruiert wird. d.h. anstelle von Flügeln nur tragende Holmelemente. In die Zelle B11 wird der gewünschte flügelfreie Radius eingegeben. In der Regel ist der so konstruierte Flügel bei gleicher Erntefläche viel kürzer und daher kostengünstiger zu produzieren</t>
    </r>
  </si>
  <si>
    <t>entspricht bei drei Flügeln</t>
  </si>
  <si>
    <t>bei gleicher Erntefläche</t>
  </si>
  <si>
    <t>Differenzlänge1 Blatt (m)</t>
  </si>
  <si>
    <t xml:space="preserve">Vergleichende Berechnungen </t>
  </si>
  <si>
    <t>ƞ ges.</t>
  </si>
  <si>
    <t>Radius leerer innerer Ring (m)</t>
  </si>
  <si>
    <r>
      <t xml:space="preserve">Die erreichbare Leistung für das ideale Windrad ist nach der Formel  P= 0,5 x A x p x v³ errechnet und mit dem Betz-Faktor  0,5926 multipliziert. </t>
    </r>
    <r>
      <rPr>
        <sz val="14"/>
        <color indexed="10"/>
        <rFont val="Calibri"/>
        <family val="2"/>
      </rPr>
      <t xml:space="preserve">Dieser Wert wird </t>
    </r>
    <r>
      <rPr>
        <i/>
        <sz val="14"/>
        <color indexed="10"/>
        <rFont val="Calibri"/>
        <family val="2"/>
      </rPr>
      <t>hier</t>
    </r>
    <r>
      <rPr>
        <sz val="14"/>
        <color indexed="10"/>
        <rFont val="Calibri"/>
        <family val="2"/>
      </rPr>
      <t xml:space="preserve"> als 100 Prozent idealerweise erreichbarer Leistung definiert.</t>
    </r>
    <r>
      <rPr>
        <sz val="14"/>
        <color indexed="8"/>
        <rFont val="Calibri"/>
        <family val="2"/>
      </rPr>
      <t xml:space="preserve">  Die</t>
    </r>
    <r>
      <rPr>
        <i/>
        <sz val="14"/>
        <color indexed="10"/>
        <rFont val="Calibri"/>
        <family val="2"/>
      </rPr>
      <t xml:space="preserve"> real</t>
    </r>
    <r>
      <rPr>
        <sz val="14"/>
        <color indexed="8"/>
        <rFont val="Calibri"/>
        <family val="2"/>
      </rPr>
      <t xml:space="preserve"> erreichbare Leistung hängt vom Wirkungsgrad der Konstruktion ab.  Das ist ein sehr komplexes Feld. Um zu testen, können in die Zellen D 29 und E 29  auch andere Werte eingegeben werden.                                            Zur Erklärung der Formel:</t>
    </r>
    <r>
      <rPr>
        <sz val="14"/>
        <color indexed="30"/>
        <rFont val="Calibri"/>
        <family val="2"/>
      </rPr>
      <t xml:space="preserve"> P = Leistung in Watt,  A = Fläche in m², p= Luftdichte( 1,25kg/m³), v = Windgeschwindigkeit in m/s</t>
    </r>
  </si>
  <si>
    <t>km/h</t>
  </si>
  <si>
    <t>m/s</t>
  </si>
  <si>
    <t>Windgeschwindigkeit  m/s entspricht  km/s</t>
  </si>
  <si>
    <t>Durchmesser(m)</t>
  </si>
  <si>
    <r>
      <rPr>
        <b/>
        <sz val="12"/>
        <color indexed="10"/>
        <rFont val="Calibri"/>
        <family val="2"/>
      </rPr>
      <t>Differenz</t>
    </r>
    <r>
      <rPr>
        <sz val="10"/>
        <color indexed="10"/>
        <rFont val="Calibri"/>
        <family val="2"/>
      </rPr>
      <t>-(wieviel m ist der 2.Flügel kürzer?)</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</si>
</sst>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
  </numFmts>
  <fonts count="66">
    <font>
      <sz val="11"/>
      <color theme="1"/>
      <name val="Calibri"/>
      <family val="2"/>
    </font>
    <font>
      <sz val="11"/>
      <color indexed="8"/>
      <name val="Calibri"/>
      <family val="2"/>
    </font>
    <font>
      <sz val="14"/>
      <color indexed="8"/>
      <name val="Calibri"/>
      <family val="2"/>
    </font>
    <font>
      <sz val="14"/>
      <color indexed="13"/>
      <name val="Calibri"/>
      <family val="2"/>
    </font>
    <font>
      <sz val="14"/>
      <color indexed="40"/>
      <name val="Calibri"/>
      <family val="2"/>
    </font>
    <font>
      <sz val="14"/>
      <color indexed="10"/>
      <name val="Calibri"/>
      <family val="2"/>
    </font>
    <font>
      <i/>
      <sz val="14"/>
      <color indexed="10"/>
      <name val="Calibri"/>
      <family val="2"/>
    </font>
    <font>
      <sz val="14"/>
      <color indexed="30"/>
      <name val="Calibri"/>
      <family val="2"/>
    </font>
    <font>
      <sz val="11"/>
      <color indexed="10"/>
      <name val="Calibri"/>
      <family val="2"/>
    </font>
    <font>
      <sz val="11"/>
      <color indexed="53"/>
      <name val="Calibri"/>
      <family val="2"/>
    </font>
    <font>
      <sz val="16"/>
      <color indexed="10"/>
      <name val="Calibri"/>
      <family val="2"/>
    </font>
    <font>
      <sz val="11"/>
      <color indexed="8"/>
      <name val="Arial"/>
      <family val="2"/>
    </font>
    <font>
      <sz val="11"/>
      <name val="Calibri"/>
      <family val="2"/>
    </font>
    <font>
      <sz val="12"/>
      <color indexed="56"/>
      <name val="Calibri"/>
      <family val="2"/>
    </font>
    <font>
      <sz val="12"/>
      <color indexed="8"/>
      <name val="Calibri"/>
      <family val="2"/>
    </font>
    <font>
      <sz val="10"/>
      <color indexed="10"/>
      <name val="Calibri"/>
      <family val="2"/>
    </font>
    <font>
      <sz val="11"/>
      <color indexed="18"/>
      <name val="Calibri"/>
      <family val="2"/>
    </font>
    <font>
      <b/>
      <sz val="11"/>
      <color indexed="30"/>
      <name val="Calibri"/>
      <family val="2"/>
    </font>
    <font>
      <b/>
      <sz val="24"/>
      <color indexed="13"/>
      <name val="Calibri"/>
      <family val="2"/>
    </font>
    <font>
      <sz val="24"/>
      <color indexed="8"/>
      <name val="Calibri"/>
      <family val="2"/>
    </font>
    <font>
      <sz val="36"/>
      <color indexed="1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12"/>
      <color indexed="10"/>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1"/>
      <color theme="9" tint="-0.24997000396251678"/>
      <name val="Calibri"/>
      <family val="2"/>
    </font>
    <font>
      <sz val="16"/>
      <color rgb="FFFF0000"/>
      <name val="Calibri"/>
      <family val="2"/>
    </font>
    <font>
      <sz val="11"/>
      <color theme="1"/>
      <name val="Arial"/>
      <family val="2"/>
    </font>
    <font>
      <sz val="12"/>
      <color rgb="FF002060"/>
      <name val="Calibri"/>
      <family val="2"/>
    </font>
    <font>
      <sz val="12"/>
      <color theme="1"/>
      <name val="Calibri"/>
      <family val="2"/>
    </font>
    <font>
      <sz val="10"/>
      <color rgb="FFFF0000"/>
      <name val="Calibri"/>
      <family val="2"/>
    </font>
    <font>
      <sz val="11"/>
      <color theme="3" tint="-0.24997000396251678"/>
      <name val="Calibri"/>
      <family val="2"/>
    </font>
    <font>
      <b/>
      <sz val="11"/>
      <color rgb="FF0070C0"/>
      <name val="Calibri"/>
      <family val="2"/>
    </font>
    <font>
      <b/>
      <sz val="24"/>
      <color rgb="FFFFFF00"/>
      <name val="Calibri"/>
      <family val="2"/>
    </font>
    <font>
      <sz val="24"/>
      <color theme="1"/>
      <name val="Calibri"/>
      <family val="2"/>
    </font>
    <font>
      <sz val="14"/>
      <color rgb="FFFFFF00"/>
      <name val="Calibri"/>
      <family val="2"/>
    </font>
    <font>
      <sz val="36"/>
      <color rgb="FFFFFF00"/>
      <name val="Calibri"/>
      <family val="2"/>
    </font>
    <font>
      <sz val="14"/>
      <color theme="1"/>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
      <patternFill patternType="solid">
        <fgColor rgb="FF92D050"/>
        <bgColor indexed="64"/>
      </patternFill>
    </fill>
    <fill>
      <patternFill patternType="solid">
        <fgColor theme="3" tint="0.7999799847602844"/>
        <bgColor indexed="64"/>
      </patternFill>
    </fill>
    <fill>
      <patternFill patternType="solid">
        <fgColor theme="2"/>
        <bgColor indexed="64"/>
      </patternFill>
    </fill>
    <fill>
      <patternFill patternType="solid">
        <fgColor rgb="FF00B0F0"/>
        <bgColor indexed="64"/>
      </patternFill>
    </fill>
    <fill>
      <patternFill patternType="solid">
        <fgColor theme="2" tint="-0.09994000196456909"/>
        <bgColor indexed="64"/>
      </patternFill>
    </fill>
    <fill>
      <patternFill patternType="solid">
        <fgColor theme="3" tint="-0.4999699890613556"/>
        <bgColor indexed="64"/>
      </patternFill>
    </fill>
    <fill>
      <patternFill patternType="solid">
        <fgColor theme="7" tint="-0.24997000396251678"/>
        <bgColor indexed="64"/>
      </patternFill>
    </fill>
    <fill>
      <patternFill patternType="solid">
        <fgColor theme="1"/>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right/>
      <top/>
      <bottom style="thin"/>
    </border>
    <border>
      <left style="double"/>
      <right/>
      <top/>
      <bottom style="double"/>
    </border>
    <border>
      <left style="thin"/>
      <right style="thin"/>
      <top/>
      <bottom style="thin"/>
    </border>
    <border>
      <left/>
      <right/>
      <top style="thin"/>
      <bottom style="thin"/>
    </border>
    <border>
      <left/>
      <right/>
      <top/>
      <bottom style="thick"/>
    </border>
    <border>
      <left style="double"/>
      <right style="double"/>
      <top/>
      <bottom style="double"/>
    </border>
    <border>
      <left style="double"/>
      <right style="double"/>
      <top style="double"/>
      <bottom style="double"/>
    </border>
    <border>
      <left style="double"/>
      <right/>
      <top style="double"/>
      <bottom style="double"/>
    </border>
    <border>
      <left/>
      <right style="double"/>
      <top/>
      <bottom/>
    </border>
    <border>
      <left/>
      <right style="double"/>
      <top/>
      <bottom style="thin"/>
    </border>
    <border>
      <left/>
      <right style="double"/>
      <top style="thin"/>
      <bottom style="thin"/>
    </border>
    <border>
      <left/>
      <right/>
      <top style="thick"/>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41" fontId="0"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43" fontId="0" fillId="0" borderId="0" applyFont="0" applyFill="0" applyBorder="0" applyAlignment="0" applyProtection="0"/>
    <xf numFmtId="0" fontId="4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64">
    <xf numFmtId="0" fontId="0" fillId="0" borderId="0" xfId="0" applyFont="1" applyAlignment="1">
      <alignment/>
    </xf>
    <xf numFmtId="0" fontId="0" fillId="0" borderId="0" xfId="0" applyAlignment="1">
      <alignment horizontal="left" vertical="center" wrapText="1" indent="1"/>
    </xf>
    <xf numFmtId="0" fontId="51" fillId="0" borderId="0" xfId="0" applyFont="1" applyFill="1" applyAlignment="1">
      <alignment/>
    </xf>
    <xf numFmtId="0" fontId="0" fillId="0" borderId="0" xfId="0" applyFill="1" applyAlignment="1">
      <alignment/>
    </xf>
    <xf numFmtId="2" fontId="0" fillId="0" borderId="0" xfId="0" applyNumberFormat="1" applyAlignment="1">
      <alignment/>
    </xf>
    <xf numFmtId="4" fontId="0" fillId="0" borderId="0" xfId="0" applyNumberFormat="1" applyAlignment="1">
      <alignment/>
    </xf>
    <xf numFmtId="0" fontId="0" fillId="0" borderId="0" xfId="0" applyAlignment="1">
      <alignment horizontal="center" vertical="center" wrapText="1"/>
    </xf>
    <xf numFmtId="0" fontId="0" fillId="0" borderId="0" xfId="0" applyAlignment="1">
      <alignment horizontal="center"/>
    </xf>
    <xf numFmtId="0" fontId="0" fillId="0" borderId="10" xfId="0" applyBorder="1" applyAlignment="1">
      <alignment/>
    </xf>
    <xf numFmtId="2" fontId="0" fillId="0" borderId="10" xfId="0" applyNumberFormat="1" applyBorder="1" applyAlignment="1">
      <alignment/>
    </xf>
    <xf numFmtId="0" fontId="0" fillId="0" borderId="0" xfId="0" applyBorder="1" applyAlignment="1">
      <alignment/>
    </xf>
    <xf numFmtId="2" fontId="0" fillId="0" borderId="0" xfId="0" applyNumberFormat="1" applyBorder="1" applyAlignment="1">
      <alignment/>
    </xf>
    <xf numFmtId="2" fontId="0" fillId="4" borderId="11" xfId="0" applyNumberFormat="1" applyFill="1" applyBorder="1" applyAlignment="1">
      <alignment/>
    </xf>
    <xf numFmtId="0" fontId="0" fillId="0" borderId="12" xfId="0" applyBorder="1" applyAlignment="1">
      <alignment/>
    </xf>
    <xf numFmtId="164" fontId="0" fillId="4" borderId="13" xfId="0" applyNumberFormat="1" applyFill="1" applyBorder="1" applyAlignment="1">
      <alignment/>
    </xf>
    <xf numFmtId="0" fontId="0" fillId="0" borderId="14" xfId="0" applyBorder="1" applyAlignment="1">
      <alignment/>
    </xf>
    <xf numFmtId="0" fontId="0" fillId="0" borderId="15" xfId="0" applyFill="1" applyBorder="1" applyAlignment="1">
      <alignment/>
    </xf>
    <xf numFmtId="164" fontId="0" fillId="0" borderId="0" xfId="0" applyNumberFormat="1" applyAlignment="1">
      <alignment horizontal="center"/>
    </xf>
    <xf numFmtId="165" fontId="53" fillId="0" borderId="0" xfId="0" applyNumberFormat="1" applyFont="1" applyAlignment="1">
      <alignment horizontal="center"/>
    </xf>
    <xf numFmtId="0" fontId="0" fillId="0" borderId="16" xfId="0" applyBorder="1" applyAlignment="1">
      <alignment horizontal="center"/>
    </xf>
    <xf numFmtId="164" fontId="0" fillId="0" borderId="16" xfId="0" applyNumberFormat="1" applyBorder="1" applyAlignment="1">
      <alignment horizontal="center"/>
    </xf>
    <xf numFmtId="0" fontId="0" fillId="0" borderId="16" xfId="0" applyBorder="1" applyAlignment="1">
      <alignment/>
    </xf>
    <xf numFmtId="0" fontId="54" fillId="33" borderId="15" xfId="0" applyFont="1" applyFill="1" applyBorder="1" applyAlignment="1">
      <alignment horizontal="center"/>
    </xf>
    <xf numFmtId="0" fontId="54" fillId="34" borderId="0" xfId="0" applyFont="1" applyFill="1" applyAlignment="1">
      <alignment horizontal="center"/>
    </xf>
    <xf numFmtId="0" fontId="55" fillId="35" borderId="0" xfId="0" applyFont="1" applyFill="1" applyAlignment="1">
      <alignment/>
    </xf>
    <xf numFmtId="0" fontId="0" fillId="35" borderId="0" xfId="0" applyFill="1" applyAlignment="1">
      <alignment/>
    </xf>
    <xf numFmtId="0" fontId="0" fillId="35" borderId="0" xfId="0" applyFill="1" applyAlignment="1">
      <alignment horizontal="center"/>
    </xf>
    <xf numFmtId="165" fontId="12" fillId="35" borderId="0" xfId="0" applyNumberFormat="1" applyFont="1" applyFill="1" applyAlignment="1">
      <alignment horizontal="center"/>
    </xf>
    <xf numFmtId="165" fontId="12" fillId="35" borderId="16" xfId="0" applyNumberFormat="1" applyFont="1" applyFill="1" applyBorder="1" applyAlignment="1">
      <alignment horizontal="center"/>
    </xf>
    <xf numFmtId="0" fontId="0" fillId="33" borderId="0" xfId="0" applyFill="1" applyAlignment="1">
      <alignment/>
    </xf>
    <xf numFmtId="0" fontId="0" fillId="34" borderId="0" xfId="0" applyFill="1" applyAlignment="1">
      <alignment/>
    </xf>
    <xf numFmtId="0" fontId="56" fillId="0" borderId="10" xfId="0" applyFont="1" applyBorder="1" applyAlignment="1">
      <alignment horizontal="center"/>
    </xf>
    <xf numFmtId="0" fontId="57" fillId="0" borderId="10" xfId="0" applyFont="1" applyBorder="1" applyAlignment="1">
      <alignment horizontal="center" vertical="center" wrapText="1"/>
    </xf>
    <xf numFmtId="0" fontId="57" fillId="22" borderId="10" xfId="0" applyFont="1" applyFill="1" applyBorder="1" applyAlignment="1">
      <alignment/>
    </xf>
    <xf numFmtId="0" fontId="57" fillId="33" borderId="17" xfId="0" applyFont="1" applyFill="1" applyBorder="1" applyAlignment="1">
      <alignment/>
    </xf>
    <xf numFmtId="0" fontId="57" fillId="33" borderId="18" xfId="0" applyFont="1" applyFill="1" applyBorder="1" applyAlignment="1">
      <alignment/>
    </xf>
    <xf numFmtId="2" fontId="51" fillId="0" borderId="0" xfId="0" applyNumberFormat="1" applyFont="1" applyAlignment="1">
      <alignment horizontal="center"/>
    </xf>
    <xf numFmtId="0" fontId="58" fillId="0" borderId="0" xfId="0" applyFont="1" applyAlignment="1">
      <alignment horizontal="center"/>
    </xf>
    <xf numFmtId="0" fontId="51" fillId="0" borderId="0" xfId="0" applyFont="1" applyAlignment="1">
      <alignment horizontal="center"/>
    </xf>
    <xf numFmtId="0" fontId="59" fillId="0" borderId="0" xfId="0" applyFont="1" applyAlignment="1">
      <alignment horizontal="center"/>
    </xf>
    <xf numFmtId="0" fontId="59" fillId="0" borderId="0" xfId="0" applyFont="1" applyAlignment="1">
      <alignment/>
    </xf>
    <xf numFmtId="165" fontId="0" fillId="0" borderId="0" xfId="0" applyNumberFormat="1" applyAlignment="1">
      <alignment/>
    </xf>
    <xf numFmtId="0" fontId="12" fillId="0" borderId="0" xfId="0" applyFont="1" applyFill="1" applyAlignment="1">
      <alignment horizontal="center"/>
    </xf>
    <xf numFmtId="164" fontId="12" fillId="0" borderId="0" xfId="0" applyNumberFormat="1" applyFont="1" applyFill="1" applyAlignment="1">
      <alignment horizontal="center"/>
    </xf>
    <xf numFmtId="0" fontId="12" fillId="0" borderId="0" xfId="0" applyFont="1" applyFill="1" applyAlignment="1">
      <alignment/>
    </xf>
    <xf numFmtId="2" fontId="0" fillId="36" borderId="11" xfId="0" applyNumberFormat="1" applyFill="1" applyBorder="1" applyAlignment="1">
      <alignment/>
    </xf>
    <xf numFmtId="2" fontId="0" fillId="3" borderId="19" xfId="0" applyNumberFormat="1" applyFill="1" applyBorder="1" applyAlignment="1">
      <alignment/>
    </xf>
    <xf numFmtId="2" fontId="0" fillId="36" borderId="19" xfId="0" applyNumberFormat="1" applyFill="1" applyBorder="1" applyAlignment="1">
      <alignment/>
    </xf>
    <xf numFmtId="165" fontId="12" fillId="37" borderId="0" xfId="0" applyNumberFormat="1" applyFont="1" applyFill="1" applyAlignment="1">
      <alignment horizontal="center"/>
    </xf>
    <xf numFmtId="2" fontId="0" fillId="38" borderId="0" xfId="0" applyNumberFormat="1" applyFill="1" applyAlignment="1">
      <alignment horizontal="left" vertical="center" indent="1"/>
    </xf>
    <xf numFmtId="0" fontId="0" fillId="0" borderId="20" xfId="0" applyBorder="1" applyAlignment="1">
      <alignment/>
    </xf>
    <xf numFmtId="0" fontId="0" fillId="0" borderId="20" xfId="0" applyBorder="1" applyAlignment="1">
      <alignment horizontal="center"/>
    </xf>
    <xf numFmtId="0" fontId="0" fillId="0" borderId="20" xfId="0" applyBorder="1" applyAlignment="1">
      <alignment horizontal="left" indent="3"/>
    </xf>
    <xf numFmtId="0" fontId="60" fillId="0" borderId="21" xfId="0" applyFont="1" applyBorder="1" applyAlignment="1">
      <alignment horizontal="left" indent="3"/>
    </xf>
    <xf numFmtId="0" fontId="0" fillId="0" borderId="22" xfId="0" applyBorder="1" applyAlignment="1">
      <alignment horizontal="left" indent="3"/>
    </xf>
    <xf numFmtId="0" fontId="0" fillId="0" borderId="23" xfId="0" applyBorder="1" applyAlignment="1">
      <alignment horizontal="center"/>
    </xf>
    <xf numFmtId="0" fontId="61" fillId="39" borderId="0" xfId="0" applyFont="1" applyFill="1" applyAlignment="1">
      <alignment horizontal="center" vertical="center" wrapText="1"/>
    </xf>
    <xf numFmtId="0" fontId="62" fillId="39" borderId="0" xfId="0" applyFont="1" applyFill="1" applyAlignment="1">
      <alignment horizontal="center" vertical="center" wrapText="1"/>
    </xf>
    <xf numFmtId="0" fontId="63" fillId="40" borderId="0" xfId="0" applyFont="1" applyFill="1" applyAlignment="1">
      <alignment horizontal="left" vertical="center" wrapText="1" indent="1"/>
    </xf>
    <xf numFmtId="0" fontId="64" fillId="41" borderId="0" xfId="0" applyFont="1" applyFill="1" applyAlignment="1">
      <alignment horizontal="center" vertical="center" shrinkToFit="1"/>
    </xf>
    <xf numFmtId="0" fontId="0" fillId="41" borderId="0" xfId="0" applyFont="1" applyFill="1" applyAlignment="1">
      <alignment horizontal="center" vertical="center" shrinkToFit="1"/>
    </xf>
    <xf numFmtId="0" fontId="0" fillId="19" borderId="0" xfId="0" applyFill="1" applyAlignment="1">
      <alignment horizontal="center"/>
    </xf>
    <xf numFmtId="0" fontId="65" fillId="35" borderId="0" xfId="0" applyFont="1" applyFill="1" applyAlignment="1">
      <alignment vertical="center" wrapText="1"/>
    </xf>
    <xf numFmtId="0" fontId="0" fillId="35" borderId="0" xfId="0" applyFill="1" applyAlignment="1">
      <alignment vertical="center"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111"/>
  <sheetViews>
    <sheetView tabSelected="1" zoomScale="80" zoomScaleNormal="80" zoomScalePageLayoutView="0" workbookViewId="0" topLeftCell="A1">
      <selection activeCell="R9" sqref="R9"/>
    </sheetView>
  </sheetViews>
  <sheetFormatPr defaultColWidth="11.421875" defaultRowHeight="15"/>
  <cols>
    <col min="1" max="1" width="37.57421875" style="0" customWidth="1"/>
    <col min="2" max="2" width="18.28125" style="0" customWidth="1"/>
    <col min="3" max="3" width="19.57421875" style="0" customWidth="1"/>
    <col min="4" max="4" width="21.8515625" style="0" customWidth="1"/>
    <col min="6" max="6" width="12.421875" style="0" bestFit="1" customWidth="1"/>
    <col min="7" max="7" width="8.8515625" style="0" customWidth="1"/>
    <col min="13" max="13" width="40.140625" style="0" customWidth="1"/>
  </cols>
  <sheetData>
    <row r="1" spans="4:17" ht="15">
      <c r="D1" s="50"/>
      <c r="E1" s="56" t="s">
        <v>19</v>
      </c>
      <c r="F1" s="57"/>
      <c r="G1" s="57"/>
      <c r="H1" s="57"/>
      <c r="I1" s="57"/>
      <c r="J1" s="57"/>
      <c r="K1" s="57"/>
      <c r="L1" s="57"/>
      <c r="M1" s="57"/>
      <c r="N1" s="57"/>
      <c r="O1" s="57"/>
      <c r="P1" s="57"/>
      <c r="Q1" s="57"/>
    </row>
    <row r="2" spans="4:17" ht="15">
      <c r="D2" s="50"/>
      <c r="E2" s="57"/>
      <c r="F2" s="57"/>
      <c r="G2" s="57"/>
      <c r="H2" s="57"/>
      <c r="I2" s="57"/>
      <c r="J2" s="57"/>
      <c r="K2" s="57"/>
      <c r="L2" s="57"/>
      <c r="M2" s="57"/>
      <c r="N2" s="57"/>
      <c r="O2" s="57"/>
      <c r="P2" s="57"/>
      <c r="Q2" s="57"/>
    </row>
    <row r="3" spans="4:17" ht="15">
      <c r="D3" s="50"/>
      <c r="E3" s="57"/>
      <c r="F3" s="57"/>
      <c r="G3" s="57"/>
      <c r="H3" s="57"/>
      <c r="I3" s="57"/>
      <c r="J3" s="57"/>
      <c r="K3" s="57"/>
      <c r="L3" s="57"/>
      <c r="M3" s="57"/>
      <c r="N3" s="57"/>
      <c r="O3" s="57"/>
      <c r="P3" s="57"/>
      <c r="Q3" s="57"/>
    </row>
    <row r="4" spans="4:17" ht="15">
      <c r="D4" s="50"/>
      <c r="E4" s="57"/>
      <c r="F4" s="57"/>
      <c r="G4" s="57"/>
      <c r="H4" s="57"/>
      <c r="I4" s="57"/>
      <c r="J4" s="57"/>
      <c r="K4" s="57"/>
      <c r="L4" s="57"/>
      <c r="M4" s="57"/>
      <c r="N4" s="57"/>
      <c r="O4" s="57"/>
      <c r="P4" s="57"/>
      <c r="Q4" s="57"/>
    </row>
    <row r="5" spans="4:17" ht="15">
      <c r="D5" s="50"/>
      <c r="E5" s="1"/>
      <c r="F5" s="1"/>
      <c r="G5" s="1"/>
      <c r="H5" s="1"/>
      <c r="I5" s="1"/>
      <c r="J5" s="1"/>
      <c r="K5" s="1"/>
      <c r="L5" s="1"/>
      <c r="M5" s="6"/>
      <c r="N5" s="1"/>
      <c r="O5" s="1"/>
      <c r="P5" s="1"/>
      <c r="Q5" s="1"/>
    </row>
    <row r="6" spans="1:17" ht="21">
      <c r="A6" s="23">
        <v>1</v>
      </c>
      <c r="C6" s="31" t="s">
        <v>26</v>
      </c>
      <c r="D6" s="51" t="s">
        <v>6</v>
      </c>
      <c r="E6" s="1"/>
      <c r="F6" s="1"/>
      <c r="G6" s="1"/>
      <c r="H6" s="1"/>
      <c r="I6" s="1"/>
      <c r="J6" s="1"/>
      <c r="K6" s="1"/>
      <c r="L6" s="1"/>
      <c r="M6" s="6"/>
      <c r="N6" s="1"/>
      <c r="O6" s="1"/>
      <c r="P6" s="1"/>
      <c r="Q6" s="1"/>
    </row>
    <row r="7" spans="1:13" ht="15.75">
      <c r="A7" s="33" t="s">
        <v>2</v>
      </c>
      <c r="B7" s="12">
        <v>0</v>
      </c>
      <c r="C7" s="8">
        <f>B7*2</f>
        <v>0</v>
      </c>
      <c r="D7" s="52">
        <f>PI()/4*C7*C7</f>
        <v>0</v>
      </c>
      <c r="E7" t="s">
        <v>18</v>
      </c>
      <c r="G7" s="49">
        <f>I8-K8</f>
        <v>0.4598092830852911</v>
      </c>
      <c r="I7" s="30" t="s">
        <v>4</v>
      </c>
      <c r="K7" s="29" t="s">
        <v>3</v>
      </c>
      <c r="M7" s="37" t="s">
        <v>27</v>
      </c>
    </row>
    <row r="8" spans="1:13" ht="15.75">
      <c r="A8" s="33" t="s">
        <v>0</v>
      </c>
      <c r="B8" s="12">
        <v>3.0901868406007384</v>
      </c>
      <c r="C8" s="9">
        <f>B8*2</f>
        <v>6.180373681201477</v>
      </c>
      <c r="D8" s="52">
        <f>PI()/4*C8*C8</f>
        <v>29.999868443634444</v>
      </c>
      <c r="E8" s="4"/>
      <c r="I8" s="5">
        <f>B8-B7</f>
        <v>3.0901868406007384</v>
      </c>
      <c r="K8" s="4">
        <f>B12-B11</f>
        <v>2.6303775575154473</v>
      </c>
      <c r="M8" s="36">
        <f>I8-K8</f>
        <v>0.4598092830852911</v>
      </c>
    </row>
    <row r="9" spans="1:13" ht="15.75">
      <c r="A9" s="33" t="s">
        <v>1</v>
      </c>
      <c r="B9" s="45">
        <f>D8-D7</f>
        <v>29.999868443634444</v>
      </c>
      <c r="C9" s="13"/>
      <c r="D9" s="53">
        <f>D8-D7</f>
        <v>29.999868443634444</v>
      </c>
      <c r="M9" s="38" t="s">
        <v>16</v>
      </c>
    </row>
    <row r="10" spans="1:13" ht="21">
      <c r="A10" s="22">
        <v>2</v>
      </c>
      <c r="B10" s="16"/>
      <c r="C10" s="31" t="s">
        <v>26</v>
      </c>
      <c r="D10" s="54"/>
      <c r="M10" s="36">
        <f>M8*3</f>
        <v>1.3794278492558734</v>
      </c>
    </row>
    <row r="11" spans="1:13" ht="16.5" thickBot="1">
      <c r="A11" s="34" t="s">
        <v>21</v>
      </c>
      <c r="B11" s="14">
        <v>0.5</v>
      </c>
      <c r="C11" s="15">
        <f>B11*2</f>
        <v>1</v>
      </c>
      <c r="D11" s="52">
        <f>PI()/4*B11*2*B11*2</f>
        <v>0.7853981633974483</v>
      </c>
      <c r="M11" s="38" t="s">
        <v>17</v>
      </c>
    </row>
    <row r="12" spans="1:13" ht="17.25" thickBot="1" thickTop="1">
      <c r="A12" s="35" t="s">
        <v>0</v>
      </c>
      <c r="B12" s="46">
        <v>3.1303775575154473</v>
      </c>
      <c r="C12" s="9">
        <f>B12*2</f>
        <v>6.260755115030895</v>
      </c>
      <c r="D12" s="52">
        <f>PI()/4*C12*C12</f>
        <v>30.785294701586263</v>
      </c>
      <c r="M12" s="7"/>
    </row>
    <row r="13" spans="1:17" ht="17.25" thickBot="1" thickTop="1">
      <c r="A13" s="35" t="s">
        <v>1</v>
      </c>
      <c r="B13" s="47">
        <f>PI()/4*((POWER(2*B12,2)-POWER(2*B11,2)))</f>
        <v>29.999896538188818</v>
      </c>
      <c r="C13" s="11"/>
      <c r="D13" s="52">
        <f>D12-D11</f>
        <v>29.999896538188814</v>
      </c>
      <c r="E13" s="58" t="s">
        <v>15</v>
      </c>
      <c r="F13" s="58"/>
      <c r="G13" s="58"/>
      <c r="H13" s="58"/>
      <c r="I13" s="58"/>
      <c r="J13" s="58"/>
      <c r="K13" s="58"/>
      <c r="L13" s="58"/>
      <c r="M13" s="58"/>
      <c r="N13" s="58"/>
      <c r="O13" s="58"/>
      <c r="P13" s="58"/>
      <c r="Q13" s="58"/>
    </row>
    <row r="14" spans="3:17" ht="15.75" thickTop="1">
      <c r="C14" s="10"/>
      <c r="D14" s="50"/>
      <c r="E14" s="58"/>
      <c r="F14" s="58"/>
      <c r="G14" s="58"/>
      <c r="H14" s="58"/>
      <c r="I14" s="58"/>
      <c r="J14" s="58"/>
      <c r="K14" s="58"/>
      <c r="L14" s="58"/>
      <c r="M14" s="58"/>
      <c r="N14" s="58"/>
      <c r="O14" s="58"/>
      <c r="P14" s="58"/>
      <c r="Q14" s="58"/>
    </row>
    <row r="15" spans="3:17" ht="38.25" customHeight="1">
      <c r="C15" s="32" t="s">
        <v>5</v>
      </c>
      <c r="D15" s="50"/>
      <c r="E15" s="58"/>
      <c r="F15" s="58"/>
      <c r="G15" s="58"/>
      <c r="H15" s="58"/>
      <c r="I15" s="58"/>
      <c r="J15" s="58"/>
      <c r="K15" s="58"/>
      <c r="L15" s="58"/>
      <c r="M15" s="58"/>
      <c r="N15" s="58"/>
      <c r="O15" s="58"/>
      <c r="P15" s="58"/>
      <c r="Q15" s="58"/>
    </row>
    <row r="16" spans="3:17" ht="15">
      <c r="C16" s="9">
        <f>C12-C8</f>
        <v>0.08038143382941776</v>
      </c>
      <c r="D16" s="50"/>
      <c r="E16" s="58"/>
      <c r="F16" s="58"/>
      <c r="G16" s="58"/>
      <c r="H16" s="58"/>
      <c r="I16" s="58"/>
      <c r="J16" s="58"/>
      <c r="K16" s="58"/>
      <c r="L16" s="58"/>
      <c r="M16" s="58"/>
      <c r="N16" s="58"/>
      <c r="O16" s="58"/>
      <c r="P16" s="58"/>
      <c r="Q16" s="58"/>
    </row>
    <row r="17" spans="2:17" ht="15">
      <c r="B17" s="2"/>
      <c r="C17" s="2"/>
      <c r="D17" s="50"/>
      <c r="E17" s="58"/>
      <c r="F17" s="58"/>
      <c r="G17" s="58"/>
      <c r="H17" s="58"/>
      <c r="I17" s="58"/>
      <c r="J17" s="58"/>
      <c r="K17" s="58"/>
      <c r="L17" s="58"/>
      <c r="M17" s="58"/>
      <c r="N17" s="58"/>
      <c r="O17" s="58"/>
      <c r="P17" s="58"/>
      <c r="Q17" s="58"/>
    </row>
    <row r="18" spans="1:17" ht="15">
      <c r="A18" s="2"/>
      <c r="B18" s="2"/>
      <c r="C18" s="2"/>
      <c r="D18" s="50"/>
      <c r="E18" s="58"/>
      <c r="F18" s="58"/>
      <c r="G18" s="58"/>
      <c r="H18" s="58"/>
      <c r="I18" s="58"/>
      <c r="J18" s="58"/>
      <c r="K18" s="58"/>
      <c r="L18" s="58"/>
      <c r="M18" s="58"/>
      <c r="N18" s="58"/>
      <c r="O18" s="58"/>
      <c r="P18" s="58"/>
      <c r="Q18" s="58"/>
    </row>
    <row r="19" spans="1:13" ht="15">
      <c r="A19" s="3"/>
      <c r="B19" s="3"/>
      <c r="C19" s="3"/>
      <c r="D19" s="50"/>
      <c r="M19" s="7"/>
    </row>
    <row r="20" spans="1:13" ht="15">
      <c r="A20" s="2"/>
      <c r="C20" s="2"/>
      <c r="D20" s="50"/>
      <c r="M20" s="7"/>
    </row>
    <row r="21" spans="4:13" ht="15">
      <c r="D21" s="50"/>
      <c r="M21" s="7"/>
    </row>
    <row r="22" spans="1:13" ht="15">
      <c r="A22" s="2"/>
      <c r="B22" s="2"/>
      <c r="C22" s="2"/>
      <c r="D22" s="50"/>
      <c r="M22" s="7"/>
    </row>
    <row r="23" spans="1:13" ht="15">
      <c r="A23" s="2"/>
      <c r="B23" s="2"/>
      <c r="C23" s="2"/>
      <c r="D23" s="50"/>
      <c r="M23" s="7"/>
    </row>
    <row r="24" spans="1:17" ht="15">
      <c r="A24" s="59" t="s">
        <v>7</v>
      </c>
      <c r="B24" s="60"/>
      <c r="C24" s="60"/>
      <c r="D24" s="60"/>
      <c r="E24" s="60"/>
      <c r="F24" s="60"/>
      <c r="G24" s="60"/>
      <c r="H24" s="60"/>
      <c r="I24" s="60"/>
      <c r="J24" s="60"/>
      <c r="K24" s="60"/>
      <c r="L24" s="60"/>
      <c r="M24" s="60"/>
      <c r="N24" s="60"/>
      <c r="O24" s="60"/>
      <c r="P24" s="60"/>
      <c r="Q24" s="60"/>
    </row>
    <row r="25" spans="1:17" ht="15">
      <c r="A25" s="60"/>
      <c r="B25" s="60"/>
      <c r="C25" s="60"/>
      <c r="D25" s="60"/>
      <c r="E25" s="60"/>
      <c r="F25" s="60"/>
      <c r="G25" s="60"/>
      <c r="H25" s="60"/>
      <c r="I25" s="60"/>
      <c r="J25" s="60"/>
      <c r="K25" s="60"/>
      <c r="L25" s="60"/>
      <c r="M25" s="60"/>
      <c r="N25" s="60"/>
      <c r="O25" s="60"/>
      <c r="P25" s="60"/>
      <c r="Q25" s="60"/>
    </row>
    <row r="26" spans="1:17" ht="15">
      <c r="A26" s="60"/>
      <c r="B26" s="60"/>
      <c r="C26" s="60"/>
      <c r="D26" s="60"/>
      <c r="E26" s="60"/>
      <c r="F26" s="60"/>
      <c r="G26" s="60"/>
      <c r="H26" s="60"/>
      <c r="I26" s="60"/>
      <c r="J26" s="60"/>
      <c r="K26" s="60"/>
      <c r="L26" s="60"/>
      <c r="M26" s="60"/>
      <c r="N26" s="60"/>
      <c r="O26" s="60"/>
      <c r="P26" s="60"/>
      <c r="Q26" s="60"/>
    </row>
    <row r="27" spans="1:17" ht="15">
      <c r="A27" s="60"/>
      <c r="B27" s="60"/>
      <c r="C27" s="60"/>
      <c r="D27" s="60"/>
      <c r="E27" s="60"/>
      <c r="F27" s="60"/>
      <c r="G27" s="60"/>
      <c r="H27" s="60"/>
      <c r="I27" s="60"/>
      <c r="J27" s="60"/>
      <c r="K27" s="60"/>
      <c r="L27" s="60"/>
      <c r="M27" s="60"/>
      <c r="N27" s="60"/>
      <c r="O27" s="60"/>
      <c r="P27" s="60"/>
      <c r="Q27" s="60"/>
    </row>
    <row r="28" spans="1:13" ht="15">
      <c r="A28" s="61" t="s">
        <v>14</v>
      </c>
      <c r="B28" s="61"/>
      <c r="C28" s="61"/>
      <c r="D28" s="24" t="s">
        <v>11</v>
      </c>
      <c r="E28" s="25" t="s">
        <v>12</v>
      </c>
      <c r="F28" s="26" t="s">
        <v>13</v>
      </c>
      <c r="G28" s="24" t="s">
        <v>20</v>
      </c>
      <c r="M28" s="7"/>
    </row>
    <row r="29" spans="1:17" s="7" customFormat="1" ht="15">
      <c r="A29" s="7" t="s">
        <v>8</v>
      </c>
      <c r="B29" s="7" t="s">
        <v>9</v>
      </c>
      <c r="C29" s="7" t="s">
        <v>10</v>
      </c>
      <c r="D29" s="26">
        <v>0.9</v>
      </c>
      <c r="E29" s="26">
        <v>0.9</v>
      </c>
      <c r="F29" s="26" t="s">
        <v>10</v>
      </c>
      <c r="G29" s="7">
        <f>D29*E29</f>
        <v>0.81</v>
      </c>
      <c r="H29" s="62" t="s">
        <v>22</v>
      </c>
      <c r="I29" s="63"/>
      <c r="J29" s="63"/>
      <c r="K29" s="63"/>
      <c r="L29" s="63"/>
      <c r="M29" s="63"/>
      <c r="N29" s="63"/>
      <c r="O29" s="63"/>
      <c r="P29" s="63"/>
      <c r="Q29" s="63"/>
    </row>
    <row r="30" spans="1:17" ht="15">
      <c r="A30" s="7">
        <v>3</v>
      </c>
      <c r="B30" s="17">
        <f>B13</f>
        <v>29.999896538188818</v>
      </c>
      <c r="C30" s="18">
        <f>0.5*B30*1.25*POWER(A30,3)*0.5926</f>
        <v>300.0027153689555</v>
      </c>
      <c r="F30" s="27">
        <f>C30*$D$29*$E$29</f>
        <v>243.00219944885396</v>
      </c>
      <c r="H30" s="63"/>
      <c r="I30" s="63"/>
      <c r="J30" s="63"/>
      <c r="K30" s="63"/>
      <c r="L30" s="63"/>
      <c r="M30" s="63"/>
      <c r="N30" s="63"/>
      <c r="O30" s="63"/>
      <c r="P30" s="63"/>
      <c r="Q30" s="63"/>
    </row>
    <row r="31" spans="1:17" ht="15">
      <c r="A31" s="7">
        <v>4</v>
      </c>
      <c r="B31" s="17">
        <f>$B$30</f>
        <v>29.999896538188818</v>
      </c>
      <c r="C31" s="18">
        <f aca="true" t="shared" si="0" ref="C31:C41">0.5*B31*1.25*POWER(A31,3)*0.5926</f>
        <v>711.1175475412277</v>
      </c>
      <c r="F31" s="27">
        <f aca="true" t="shared" si="1" ref="F31:F41">C31*$D$29*$E$29</f>
        <v>576.0052135083945</v>
      </c>
      <c r="H31" s="63"/>
      <c r="I31" s="63"/>
      <c r="J31" s="63"/>
      <c r="K31" s="63"/>
      <c r="L31" s="63"/>
      <c r="M31" s="63"/>
      <c r="N31" s="63"/>
      <c r="O31" s="63"/>
      <c r="P31" s="63"/>
      <c r="Q31" s="63"/>
    </row>
    <row r="32" spans="1:17" ht="15">
      <c r="A32" s="7">
        <v>5</v>
      </c>
      <c r="B32" s="17">
        <f aca="true" t="shared" si="2" ref="B32:B41">$B$30</f>
        <v>29.999896538188818</v>
      </c>
      <c r="C32" s="18">
        <f t="shared" si="0"/>
        <v>1388.9014600414605</v>
      </c>
      <c r="F32" s="27">
        <f t="shared" si="1"/>
        <v>1125.0101826335829</v>
      </c>
      <c r="H32" s="63"/>
      <c r="I32" s="63"/>
      <c r="J32" s="63"/>
      <c r="K32" s="63"/>
      <c r="L32" s="63"/>
      <c r="M32" s="63"/>
      <c r="N32" s="63"/>
      <c r="O32" s="63"/>
      <c r="P32" s="63"/>
      <c r="Q32" s="63"/>
    </row>
    <row r="33" spans="1:17" ht="15">
      <c r="A33" s="7">
        <v>6</v>
      </c>
      <c r="B33" s="17">
        <f t="shared" si="2"/>
        <v>29.999896538188818</v>
      </c>
      <c r="C33" s="18">
        <f t="shared" si="0"/>
        <v>2400.021722951644</v>
      </c>
      <c r="F33" s="27">
        <f t="shared" si="1"/>
        <v>1944.0175955908317</v>
      </c>
      <c r="H33" s="63"/>
      <c r="I33" s="63"/>
      <c r="J33" s="63"/>
      <c r="K33" s="63"/>
      <c r="L33" s="63"/>
      <c r="M33" s="63"/>
      <c r="N33" s="63"/>
      <c r="O33" s="63"/>
      <c r="P33" s="63"/>
      <c r="Q33" s="63"/>
    </row>
    <row r="34" spans="1:17" ht="15">
      <c r="A34" s="7">
        <v>7</v>
      </c>
      <c r="B34" s="17">
        <f t="shared" si="2"/>
        <v>29.999896538188818</v>
      </c>
      <c r="C34" s="18">
        <f t="shared" si="0"/>
        <v>3811.1456063537676</v>
      </c>
      <c r="F34" s="27">
        <f t="shared" si="1"/>
        <v>3087.0279411465517</v>
      </c>
      <c r="H34" s="63"/>
      <c r="I34" s="63"/>
      <c r="J34" s="63"/>
      <c r="K34" s="63"/>
      <c r="L34" s="63"/>
      <c r="M34" s="63"/>
      <c r="N34" s="63"/>
      <c r="O34" s="63"/>
      <c r="P34" s="63"/>
      <c r="Q34" s="63"/>
    </row>
    <row r="35" spans="1:17" ht="15">
      <c r="A35" s="7">
        <v>8</v>
      </c>
      <c r="B35" s="17">
        <f t="shared" si="2"/>
        <v>29.999896538188818</v>
      </c>
      <c r="C35" s="18">
        <f t="shared" si="0"/>
        <v>5688.940380329822</v>
      </c>
      <c r="F35" s="27">
        <f t="shared" si="1"/>
        <v>4608.041708067156</v>
      </c>
      <c r="H35" s="63"/>
      <c r="I35" s="63"/>
      <c r="J35" s="63"/>
      <c r="K35" s="63"/>
      <c r="L35" s="63"/>
      <c r="M35" s="63"/>
      <c r="N35" s="63"/>
      <c r="O35" s="63"/>
      <c r="P35" s="63"/>
      <c r="Q35" s="63"/>
    </row>
    <row r="36" spans="1:17" ht="15">
      <c r="A36" s="7">
        <v>9</v>
      </c>
      <c r="B36" s="17">
        <f t="shared" si="2"/>
        <v>29.999896538188818</v>
      </c>
      <c r="C36" s="18">
        <f t="shared" si="0"/>
        <v>8100.073314961798</v>
      </c>
      <c r="F36" s="27">
        <f t="shared" si="1"/>
        <v>6561.059385119056</v>
      </c>
      <c r="H36" s="63"/>
      <c r="I36" s="63"/>
      <c r="J36" s="63"/>
      <c r="K36" s="63"/>
      <c r="L36" s="63"/>
      <c r="M36" s="63"/>
      <c r="N36" s="63"/>
      <c r="O36" s="63"/>
      <c r="P36" s="63"/>
      <c r="Q36" s="63"/>
    </row>
    <row r="37" spans="1:17" ht="15">
      <c r="A37" s="7">
        <v>10</v>
      </c>
      <c r="B37" s="17">
        <f t="shared" si="2"/>
        <v>29.999896538188818</v>
      </c>
      <c r="C37" s="18">
        <f t="shared" si="0"/>
        <v>11111.211680331684</v>
      </c>
      <c r="F37" s="27">
        <f t="shared" si="1"/>
        <v>9000.081461068663</v>
      </c>
      <c r="H37" s="63"/>
      <c r="I37" s="63"/>
      <c r="J37" s="63"/>
      <c r="K37" s="63"/>
      <c r="L37" s="63"/>
      <c r="M37" s="63"/>
      <c r="N37" s="63"/>
      <c r="O37" s="63"/>
      <c r="P37" s="63"/>
      <c r="Q37" s="63"/>
    </row>
    <row r="38" spans="1:17" ht="15">
      <c r="A38" s="7">
        <v>11</v>
      </c>
      <c r="B38" s="17">
        <f t="shared" si="2"/>
        <v>29.999896538188818</v>
      </c>
      <c r="C38" s="18">
        <f t="shared" si="0"/>
        <v>14789.02274652147</v>
      </c>
      <c r="F38" s="27">
        <f t="shared" si="1"/>
        <v>11979.108424682392</v>
      </c>
      <c r="H38" s="63"/>
      <c r="I38" s="63"/>
      <c r="J38" s="63"/>
      <c r="K38" s="63"/>
      <c r="L38" s="63"/>
      <c r="M38" s="63"/>
      <c r="N38" s="63"/>
      <c r="O38" s="63"/>
      <c r="P38" s="63"/>
      <c r="Q38" s="63"/>
    </row>
    <row r="39" spans="1:17" ht="15">
      <c r="A39" s="42">
        <v>12</v>
      </c>
      <c r="B39" s="43">
        <f t="shared" si="2"/>
        <v>29.999896538188818</v>
      </c>
      <c r="C39" s="18">
        <f t="shared" si="0"/>
        <v>19200.17378361315</v>
      </c>
      <c r="D39" s="44"/>
      <c r="E39" s="44"/>
      <c r="F39" s="48">
        <f t="shared" si="1"/>
        <v>15552.140764726653</v>
      </c>
      <c r="H39" s="63"/>
      <c r="I39" s="63"/>
      <c r="J39" s="63"/>
      <c r="K39" s="63"/>
      <c r="L39" s="63"/>
      <c r="M39" s="63"/>
      <c r="N39" s="63"/>
      <c r="O39" s="63"/>
      <c r="P39" s="63"/>
      <c r="Q39" s="63"/>
    </row>
    <row r="40" spans="1:17" ht="15">
      <c r="A40" s="7">
        <v>13</v>
      </c>
      <c r="B40" s="17">
        <f t="shared" si="2"/>
        <v>29.999896538188818</v>
      </c>
      <c r="C40" s="18">
        <f t="shared" si="0"/>
        <v>24411.33206168871</v>
      </c>
      <c r="F40" s="27">
        <f t="shared" si="1"/>
        <v>19773.178969967856</v>
      </c>
      <c r="H40" s="63"/>
      <c r="I40" s="63"/>
      <c r="J40" s="63"/>
      <c r="K40" s="63"/>
      <c r="L40" s="63"/>
      <c r="M40" s="63"/>
      <c r="N40" s="63"/>
      <c r="O40" s="63"/>
      <c r="P40" s="63"/>
      <c r="Q40" s="63"/>
    </row>
    <row r="41" spans="1:17" ht="15.75" thickBot="1">
      <c r="A41" s="19">
        <v>14</v>
      </c>
      <c r="B41" s="20">
        <f t="shared" si="2"/>
        <v>29.999896538188818</v>
      </c>
      <c r="C41" s="18">
        <f t="shared" si="0"/>
        <v>30489.16485083014</v>
      </c>
      <c r="D41" s="21"/>
      <c r="E41" s="21"/>
      <c r="F41" s="28">
        <f t="shared" si="1"/>
        <v>24696.223529172414</v>
      </c>
      <c r="G41" s="21"/>
      <c r="H41" s="21"/>
      <c r="I41" s="21"/>
      <c r="J41" s="21"/>
      <c r="K41" s="21"/>
      <c r="L41" s="21"/>
      <c r="M41" s="21"/>
      <c r="N41" s="21"/>
      <c r="O41" s="21"/>
      <c r="P41" s="21"/>
      <c r="Q41" s="21"/>
    </row>
    <row r="42" spans="1:2" ht="15.75" thickTop="1">
      <c r="A42" s="55" t="s">
        <v>25</v>
      </c>
      <c r="B42" s="55"/>
    </row>
    <row r="43" spans="1:2" ht="15">
      <c r="A43" s="39" t="s">
        <v>24</v>
      </c>
      <c r="B43" s="40" t="s">
        <v>23</v>
      </c>
    </row>
    <row r="44" spans="1:10" ht="15">
      <c r="A44" s="39">
        <v>3</v>
      </c>
      <c r="B44" s="40">
        <f>A44*3600/1000</f>
        <v>10.8</v>
      </c>
      <c r="J44" s="41"/>
    </row>
    <row r="45" spans="1:2" ht="15">
      <c r="A45" s="39">
        <v>4</v>
      </c>
      <c r="B45" s="40">
        <f aca="true" t="shared" si="3" ref="B45:B55">A45*3600/1000</f>
        <v>14.4</v>
      </c>
    </row>
    <row r="46" spans="1:2" ht="15">
      <c r="A46" s="39">
        <v>5</v>
      </c>
      <c r="B46" s="40">
        <f t="shared" si="3"/>
        <v>18</v>
      </c>
    </row>
    <row r="47" spans="1:2" ht="15">
      <c r="A47" s="39">
        <v>6</v>
      </c>
      <c r="B47" s="40">
        <f t="shared" si="3"/>
        <v>21.6</v>
      </c>
    </row>
    <row r="48" spans="1:2" ht="15">
      <c r="A48" s="39">
        <v>7</v>
      </c>
      <c r="B48" s="40">
        <f t="shared" si="3"/>
        <v>25.2</v>
      </c>
    </row>
    <row r="49" spans="1:2" ht="15">
      <c r="A49" s="39">
        <v>8</v>
      </c>
      <c r="B49" s="40">
        <f t="shared" si="3"/>
        <v>28.8</v>
      </c>
    </row>
    <row r="50" spans="1:2" ht="15">
      <c r="A50" s="39">
        <v>9</v>
      </c>
      <c r="B50" s="40">
        <f t="shared" si="3"/>
        <v>32.4</v>
      </c>
    </row>
    <row r="51" spans="1:2" ht="15">
      <c r="A51" s="39">
        <v>10</v>
      </c>
      <c r="B51" s="40">
        <f t="shared" si="3"/>
        <v>36</v>
      </c>
    </row>
    <row r="52" spans="1:2" ht="15">
      <c r="A52" s="39">
        <v>11</v>
      </c>
      <c r="B52" s="40">
        <f t="shared" si="3"/>
        <v>39.6</v>
      </c>
    </row>
    <row r="53" spans="1:2" ht="15">
      <c r="A53" s="39">
        <v>12</v>
      </c>
      <c r="B53" s="40">
        <f t="shared" si="3"/>
        <v>43.2</v>
      </c>
    </row>
    <row r="54" spans="1:2" ht="15">
      <c r="A54" s="39">
        <v>13</v>
      </c>
      <c r="B54" s="40">
        <f t="shared" si="3"/>
        <v>46.8</v>
      </c>
    </row>
    <row r="55" spans="1:2" ht="15">
      <c r="A55" s="39">
        <v>14</v>
      </c>
      <c r="B55" s="40">
        <f t="shared" si="3"/>
        <v>50.4</v>
      </c>
    </row>
    <row r="111" ht="15">
      <c r="B111">
        <v>-335544.32</v>
      </c>
    </row>
  </sheetData>
  <sheetProtection/>
  <mergeCells count="6">
    <mergeCell ref="A42:B42"/>
    <mergeCell ref="E1:Q4"/>
    <mergeCell ref="E13:Q18"/>
    <mergeCell ref="A24:Q27"/>
    <mergeCell ref="A28:C28"/>
    <mergeCell ref="H29:Q40"/>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U.Franz</Manager>
  <Company>my own in future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vergleichende Kalkulation</dc:title>
  <dc:subject>superleichter Windradflügel</dc:subject>
  <dc:creator>Microstar 8773;Ullrich Franz</dc:creator>
  <cp:keywords/>
  <dc:description>nur in Verbindung mit dem Erläuterungstext zu nutzen</dc:description>
  <cp:lastModifiedBy>ulli</cp:lastModifiedBy>
  <dcterms:created xsi:type="dcterms:W3CDTF">2016-02-15T18:59:59Z</dcterms:created>
  <dcterms:modified xsi:type="dcterms:W3CDTF">2017-04-30T19:21:22Z</dcterms:modified>
  <cp:category>Windenergie</cp:category>
  <cp:version/>
  <cp:contentType/>
  <cp:contentStatus/>
</cp:coreProperties>
</file>