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<sst xmlns="http://schemas.openxmlformats.org/spreadsheetml/2006/main" count="206" uniqueCount="140">
  <si>
    <t>Scheibengenerator Berechnung V1.3</t>
  </si>
  <si>
    <t>1. Ladebeginn ausrechnen:</t>
  </si>
  <si>
    <t>Variablen einsetzen:</t>
  </si>
  <si>
    <t>Resultate:</t>
  </si>
  <si>
    <t>Einheit:</t>
  </si>
  <si>
    <t>Schnellaufzahl</t>
  </si>
  <si>
    <t>1. TSR (n)</t>
  </si>
  <si>
    <t>Umdrehungen/Minute</t>
  </si>
  <si>
    <t>RPM ( U / min)</t>
  </si>
  <si>
    <t>Windgeschw. (NUR für Ladebeginn)</t>
  </si>
  <si>
    <t>2. V (m/s)</t>
  </si>
  <si>
    <t>Durchmesser</t>
  </si>
  <si>
    <t>3. D (m)</t>
  </si>
  <si>
    <t>Umdrehungen/Sekunde</t>
  </si>
  <si>
    <t>RPS ( U / Sek)</t>
  </si>
  <si>
    <t>2. Geschwindigkeit der Spulen:</t>
  </si>
  <si>
    <t>Uind=B*dA/dt</t>
  </si>
  <si>
    <t>A=l*v*t</t>
  </si>
  <si>
    <t>Anzahl Spulen</t>
  </si>
  <si>
    <t>1. Spulen (n)</t>
  </si>
  <si>
    <t>Umfang in Loch-Mitte</t>
  </si>
  <si>
    <t>m</t>
  </si>
  <si>
    <t>Uind=B*l*v*t dt</t>
  </si>
  <si>
    <t>Maße der Spule</t>
  </si>
  <si>
    <t>&gt; Radius bei Lochmitte</t>
  </si>
  <si>
    <t>mm</t>
  </si>
  <si>
    <t>Uind=B*l*v</t>
  </si>
  <si>
    <t>Spulenlochlänge</t>
  </si>
  <si>
    <t>2. Länge(mm)</t>
  </si>
  <si>
    <t>Spulenlochbreite aussen</t>
  </si>
  <si>
    <t>3. Breite(mm)</t>
  </si>
  <si>
    <t>Geschw. In Mitte Spulenlöcher</t>
  </si>
  <si>
    <t>m/s</t>
  </si>
  <si>
    <t>Spulenlochbreite innen</t>
  </si>
  <si>
    <t>4. Breite(mm)</t>
  </si>
  <si>
    <t>Lorentzkraft:</t>
  </si>
  <si>
    <t>F=I*l*B</t>
  </si>
  <si>
    <t>Schenkelbreite (von oben gesehen)</t>
  </si>
  <si>
    <t>5. Breite(mm)</t>
  </si>
  <si>
    <t>[Kraft=Strom*Länge*magnetische Flussdichte]</t>
  </si>
  <si>
    <t>Abstand zw. Spulen</t>
  </si>
  <si>
    <t>6. Abstand (mm)</t>
  </si>
  <si>
    <t>l=v*t</t>
  </si>
  <si>
    <t>Abstand Spulenende zu Statorrand</t>
  </si>
  <si>
    <t xml:space="preserve">7. Abstand (mm) </t>
  </si>
  <si>
    <t>Statordurchmesser</t>
  </si>
  <si>
    <t>cm</t>
  </si>
  <si>
    <t>Magnetscheibendurchmesser</t>
  </si>
  <si>
    <t>(Nur Annäherungswerte)</t>
  </si>
  <si>
    <t>3. Magnetische Flussdichte:</t>
  </si>
  <si>
    <t>N52</t>
  </si>
  <si>
    <t>maximale Stromdichte beachten: J=I/A</t>
  </si>
  <si>
    <t>N50</t>
  </si>
  <si>
    <t>Max 6 A/mm^2</t>
  </si>
  <si>
    <t>Dicke Magnet</t>
  </si>
  <si>
    <t>1. Dicke (mm)</t>
  </si>
  <si>
    <t>N48</t>
  </si>
  <si>
    <t>Luftspalt zwischen Magneten</t>
  </si>
  <si>
    <t>2. Abstand (mm)</t>
  </si>
  <si>
    <t>&gt;&gt; Max 2xMagnetdicke !</t>
  </si>
  <si>
    <t>N45</t>
  </si>
  <si>
    <t>Wertigkeit Magnet</t>
  </si>
  <si>
    <t>3. Grad ( Tesla)</t>
  </si>
  <si>
    <t>Magnetische Flussdichte:</t>
  </si>
  <si>
    <t>Tesla</t>
  </si>
  <si>
    <t>N42</t>
  </si>
  <si>
    <t>N40</t>
  </si>
  <si>
    <t>4. Anzahl der benötigten Wicklungen:</t>
  </si>
  <si>
    <t>Systemspannung (12V,24V,48V,240V,...)</t>
  </si>
  <si>
    <t>1. Spannung (Volt)</t>
  </si>
  <si>
    <t>Breite Magnet</t>
  </si>
  <si>
    <t>Länge Magnet</t>
  </si>
  <si>
    <t>4. Länge(mm)</t>
  </si>
  <si>
    <t>Anzahl Magnet-Pole</t>
  </si>
  <si>
    <t>5. Magnetpole (n)</t>
  </si>
  <si>
    <t>Anzahl Phasen</t>
  </si>
  <si>
    <t>6. Phasen (n)</t>
  </si>
  <si>
    <t>a) Sternschaltung (Y)</t>
  </si>
  <si>
    <t>Anzahl Wicklungen/Spule</t>
  </si>
  <si>
    <t>Wicklungen</t>
  </si>
  <si>
    <t>b) Dreieckschaltung (D)</t>
  </si>
  <si>
    <t>5. Spulenschenkeldicke (Höhe)</t>
  </si>
  <si>
    <t>Drahtdurchmesser</t>
  </si>
  <si>
    <t>1. D (mm)</t>
  </si>
  <si>
    <t>Packdichte</t>
  </si>
  <si>
    <t>2. Dichte(Faktor)</t>
  </si>
  <si>
    <t>Drähte in Hand</t>
  </si>
  <si>
    <t>3. Anzahl (n)</t>
  </si>
  <si>
    <t>Schichtdicke Laminat über den Spulen</t>
  </si>
  <si>
    <t>4. Dicke (mm)</t>
  </si>
  <si>
    <t>(je Statorseite)</t>
  </si>
  <si>
    <t>Abstand zwischen Stator und Magneten</t>
  </si>
  <si>
    <t>5. Abstand (mm)</t>
  </si>
  <si>
    <t>Dicke(Höhe)</t>
  </si>
  <si>
    <t>wenn rot, dann zu dick !</t>
  </si>
  <si>
    <t>6. Drahtlänge:</t>
  </si>
  <si>
    <t>Drahtlänge/Spule</t>
  </si>
  <si>
    <t>Gesamtlänge aller Spulen</t>
  </si>
  <si>
    <t>Gesamtgewicht aller Spulen</t>
  </si>
  <si>
    <t>g</t>
  </si>
  <si>
    <t>7. Innenwiderstand</t>
  </si>
  <si>
    <t>Spezifischer Widerstand des Drahtes</t>
  </si>
  <si>
    <t>1. Widerstand (ohm)</t>
  </si>
  <si>
    <t>Gesamtinnenwiderstand</t>
  </si>
  <si>
    <t>Ohm</t>
  </si>
  <si>
    <t>8. Leistung / Wirkungsgrad:</t>
  </si>
  <si>
    <t>(gilt nur für den Fall von Batterieladung)</t>
  </si>
  <si>
    <t>Berechnungen neu:</t>
  </si>
  <si>
    <t>Luftdichte</t>
  </si>
  <si>
    <t>Kg/m' 3</t>
  </si>
  <si>
    <t>Leistung Rotor</t>
  </si>
  <si>
    <t>Watt</t>
  </si>
  <si>
    <t>Rotorwirkungsgrad</t>
  </si>
  <si>
    <t>%</t>
  </si>
  <si>
    <t>Ladestrom vor Gleichrichter</t>
  </si>
  <si>
    <t>A</t>
  </si>
  <si>
    <t>Spannungsabfall Gleichrichter</t>
  </si>
  <si>
    <t>V</t>
  </si>
  <si>
    <t>Leistung Generator</t>
  </si>
  <si>
    <t>Windgeschwindigkeit (für Leistungsber.)</t>
  </si>
  <si>
    <t>Wirkungsgrad Generator</t>
  </si>
  <si>
    <t>Verlustleistung Generator</t>
  </si>
  <si>
    <t>Verluste durch Gleichrichter</t>
  </si>
  <si>
    <t>Ladeleistung an Batterie</t>
  </si>
  <si>
    <t>Ladestrom nach Gleichrichter</t>
  </si>
  <si>
    <t>Wirk-grad Gen +Gleichrichter</t>
  </si>
  <si>
    <t>Gesamtwirkungsgrad Anlage</t>
  </si>
  <si>
    <t>Dreieckschaltung</t>
  </si>
  <si>
    <t>Strom</t>
  </si>
  <si>
    <t>Summe (Pe+Pv)</t>
  </si>
  <si>
    <t>P(elektrisch)</t>
  </si>
  <si>
    <t>P(Verlust)</t>
  </si>
  <si>
    <t>V(Wind)</t>
  </si>
  <si>
    <t>P(mechanisch)</t>
  </si>
  <si>
    <t>P(elektisch)</t>
  </si>
  <si>
    <t>Verlust Gleichr.</t>
  </si>
  <si>
    <t>P(Batterie)</t>
  </si>
  <si>
    <t>Wirkungsgrad</t>
  </si>
  <si>
    <t>Hilfen:</t>
  </si>
  <si>
    <t>Generator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</si>
</sst>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.00"/>
    <numFmt numFmtId="167" formatCode="0"/>
    <numFmt numFmtId="168" formatCode="GENERAL"/>
    <numFmt numFmtId="169" formatCode="0.00%"/>
  </numFmts>
  <fonts count="12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10"/>
      <color indexed="16"/>
      <name val="Arial"/>
      <family val="2"/>
    </font>
    <font>
      <b/>
      <sz val="14"/>
      <color indexed="9"/>
      <name val="Arial"/>
      <family val="2"/>
    </font>
    <font>
      <b/>
      <sz val="17.25"/>
      <color indexed="8"/>
      <name val="Arial"/>
      <family val="2"/>
    </font>
    <font>
      <sz val="14.25"/>
      <color indexed="8"/>
      <name val="Arial"/>
      <family val="2"/>
    </font>
    <font>
      <b/>
      <sz val="14.25"/>
      <color indexed="8"/>
      <name val="Arial"/>
      <family val="2"/>
    </font>
    <font>
      <b/>
      <sz val="17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Fill="1" applyAlignment="1">
      <alignment/>
    </xf>
    <xf numFmtId="164" fontId="3" fillId="2" borderId="1" xfId="0" applyFont="1" applyFill="1" applyBorder="1" applyAlignment="1">
      <alignment/>
    </xf>
    <xf numFmtId="164" fontId="1" fillId="3" borderId="2" xfId="0" applyFont="1" applyFill="1" applyBorder="1" applyAlignment="1">
      <alignment/>
    </xf>
    <xf numFmtId="164" fontId="0" fillId="3" borderId="3" xfId="0" applyFill="1" applyBorder="1" applyAlignment="1">
      <alignment/>
    </xf>
    <xf numFmtId="164" fontId="0" fillId="4" borderId="4" xfId="0" applyFill="1" applyBorder="1" applyAlignment="1">
      <alignment/>
    </xf>
    <xf numFmtId="164" fontId="1" fillId="5" borderId="5" xfId="0" applyFont="1" applyFill="1" applyBorder="1" applyAlignment="1">
      <alignment/>
    </xf>
    <xf numFmtId="164" fontId="0" fillId="4" borderId="6" xfId="0" applyFont="1" applyFill="1" applyBorder="1" applyAlignment="1">
      <alignment/>
    </xf>
    <xf numFmtId="164" fontId="0" fillId="4" borderId="7" xfId="0" applyFill="1" applyBorder="1" applyAlignment="1">
      <alignment/>
    </xf>
    <xf numFmtId="164" fontId="0" fillId="4" borderId="8" xfId="0" applyFill="1" applyBorder="1" applyAlignment="1">
      <alignment/>
    </xf>
    <xf numFmtId="164" fontId="0" fillId="4" borderId="0" xfId="0" applyFill="1" applyAlignment="1">
      <alignment/>
    </xf>
    <xf numFmtId="164" fontId="0" fillId="4" borderId="9" xfId="0" applyFill="1" applyBorder="1" applyAlignment="1">
      <alignment/>
    </xf>
    <xf numFmtId="164" fontId="0" fillId="4" borderId="10" xfId="0" applyFont="1" applyFill="1" applyBorder="1" applyAlignment="1">
      <alignment/>
    </xf>
    <xf numFmtId="164" fontId="1" fillId="3" borderId="11" xfId="0" applyFont="1" applyFill="1" applyBorder="1" applyAlignment="1">
      <alignment/>
    </xf>
    <xf numFmtId="164" fontId="0" fillId="4" borderId="0" xfId="0" applyFont="1" applyFill="1" applyAlignment="1">
      <alignment horizontal="right"/>
    </xf>
    <xf numFmtId="165" fontId="0" fillId="5" borderId="12" xfId="0" applyNumberFormat="1" applyFill="1" applyBorder="1" applyAlignment="1">
      <alignment/>
    </xf>
    <xf numFmtId="164" fontId="1" fillId="3" borderId="13" xfId="0" applyFont="1" applyFill="1" applyBorder="1" applyAlignment="1">
      <alignment/>
    </xf>
    <xf numFmtId="164" fontId="0" fillId="4" borderId="14" xfId="0" applyFont="1" applyFill="1" applyBorder="1" applyAlignment="1">
      <alignment/>
    </xf>
    <xf numFmtId="164" fontId="1" fillId="3" borderId="15" xfId="0" applyFont="1" applyFill="1" applyBorder="1" applyAlignment="1">
      <alignment/>
    </xf>
    <xf numFmtId="166" fontId="0" fillId="5" borderId="12" xfId="0" applyNumberFormat="1" applyFill="1" applyBorder="1" applyAlignment="1">
      <alignment/>
    </xf>
    <xf numFmtId="164" fontId="0" fillId="4" borderId="16" xfId="0" applyFill="1" applyBorder="1" applyAlignment="1">
      <alignment/>
    </xf>
    <xf numFmtId="164" fontId="0" fillId="4" borderId="17" xfId="0" applyFill="1" applyBorder="1" applyAlignment="1">
      <alignment/>
    </xf>
    <xf numFmtId="164" fontId="0" fillId="4" borderId="18" xfId="0" applyFill="1" applyBorder="1" applyAlignment="1">
      <alignment/>
    </xf>
    <xf numFmtId="164" fontId="3" fillId="2" borderId="7" xfId="0" applyFont="1" applyFill="1" applyBorder="1" applyAlignment="1">
      <alignment/>
    </xf>
    <xf numFmtId="164" fontId="4" fillId="6" borderId="0" xfId="0" applyFont="1" applyFill="1" applyAlignment="1">
      <alignment/>
    </xf>
    <xf numFmtId="164" fontId="4" fillId="6" borderId="9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0" fillId="6" borderId="7" xfId="0" applyFill="1" applyBorder="1" applyAlignment="1">
      <alignment/>
    </xf>
    <xf numFmtId="164" fontId="0" fillId="6" borderId="8" xfId="0" applyFill="1" applyBorder="1" applyAlignment="1">
      <alignment/>
    </xf>
    <xf numFmtId="164" fontId="0" fillId="6" borderId="0" xfId="0" applyFill="1" applyAlignment="1">
      <alignment/>
    </xf>
    <xf numFmtId="164" fontId="0" fillId="6" borderId="9" xfId="0" applyFill="1" applyBorder="1" applyAlignment="1">
      <alignment/>
    </xf>
    <xf numFmtId="164" fontId="0" fillId="6" borderId="10" xfId="0" applyFont="1" applyFill="1" applyBorder="1" applyAlignment="1">
      <alignment/>
    </xf>
    <xf numFmtId="164" fontId="0" fillId="6" borderId="19" xfId="0" applyFont="1" applyFill="1" applyBorder="1" applyAlignment="1">
      <alignment/>
    </xf>
    <xf numFmtId="164" fontId="1" fillId="3" borderId="12" xfId="0" applyFont="1" applyFill="1" applyBorder="1" applyAlignment="1">
      <alignment/>
    </xf>
    <xf numFmtId="164" fontId="0" fillId="6" borderId="0" xfId="0" applyFont="1" applyFill="1" applyAlignment="1">
      <alignment horizontal="right"/>
    </xf>
    <xf numFmtId="164" fontId="0" fillId="5" borderId="11" xfId="0" applyFill="1" applyBorder="1" applyAlignment="1">
      <alignment/>
    </xf>
    <xf numFmtId="164" fontId="1" fillId="6" borderId="7" xfId="0" applyFont="1" applyFill="1" applyBorder="1" applyAlignment="1">
      <alignment/>
    </xf>
    <xf numFmtId="164" fontId="0" fillId="6" borderId="0" xfId="0" applyFill="1" applyBorder="1" applyAlignment="1">
      <alignment/>
    </xf>
    <xf numFmtId="166" fontId="0" fillId="5" borderId="15" xfId="0" applyNumberFormat="1" applyFill="1" applyBorder="1" applyAlignment="1">
      <alignment/>
    </xf>
    <xf numFmtId="164" fontId="0" fillId="6" borderId="20" xfId="0" applyFont="1" applyFill="1" applyBorder="1" applyAlignment="1">
      <alignment/>
    </xf>
    <xf numFmtId="164" fontId="1" fillId="7" borderId="12" xfId="0" applyFont="1" applyFill="1" applyBorder="1" applyAlignment="1">
      <alignment/>
    </xf>
    <xf numFmtId="166" fontId="0" fillId="6" borderId="0" xfId="0" applyNumberFormat="1" applyFill="1" applyAlignment="1">
      <alignment/>
    </xf>
    <xf numFmtId="164" fontId="0" fillId="6" borderId="21" xfId="0" applyFont="1" applyFill="1" applyBorder="1" applyAlignment="1">
      <alignment/>
    </xf>
    <xf numFmtId="166" fontId="0" fillId="5" borderId="11" xfId="0" applyNumberFormat="1" applyFill="1" applyBorder="1" applyAlignment="1">
      <alignment/>
    </xf>
    <xf numFmtId="164" fontId="0" fillId="6" borderId="22" xfId="0" applyFont="1" applyFill="1" applyBorder="1" applyAlignment="1">
      <alignment/>
    </xf>
    <xf numFmtId="164" fontId="0" fillId="0" borderId="0" xfId="0" applyBorder="1" applyAlignment="1">
      <alignment/>
    </xf>
    <xf numFmtId="164" fontId="0" fillId="6" borderId="0" xfId="0" applyFont="1" applyFill="1" applyBorder="1" applyAlignment="1">
      <alignment horizontal="right"/>
    </xf>
    <xf numFmtId="164" fontId="0" fillId="6" borderId="17" xfId="0" applyFill="1" applyBorder="1" applyAlignment="1">
      <alignment/>
    </xf>
    <xf numFmtId="164" fontId="0" fillId="6" borderId="17" xfId="0" applyFont="1" applyFill="1" applyBorder="1" applyAlignment="1">
      <alignment horizontal="right"/>
    </xf>
    <xf numFmtId="164" fontId="0" fillId="6" borderId="18" xfId="0" applyFill="1" applyBorder="1" applyAlignment="1">
      <alignment/>
    </xf>
    <xf numFmtId="164" fontId="0" fillId="8" borderId="23" xfId="0" applyFont="1" applyFill="1" applyBorder="1" applyAlignment="1">
      <alignment/>
    </xf>
    <xf numFmtId="164" fontId="0" fillId="8" borderId="24" xfId="0" applyFill="1" applyBorder="1" applyAlignment="1">
      <alignment/>
    </xf>
    <xf numFmtId="164" fontId="0" fillId="4" borderId="0" xfId="0" applyFill="1" applyBorder="1" applyAlignment="1">
      <alignment/>
    </xf>
    <xf numFmtId="164" fontId="0" fillId="8" borderId="25" xfId="0" applyFont="1" applyFill="1" applyBorder="1" applyAlignment="1">
      <alignment/>
    </xf>
    <xf numFmtId="164" fontId="0" fillId="8" borderId="26" xfId="0" applyFill="1" applyBorder="1" applyAlignment="1">
      <alignment/>
    </xf>
    <xf numFmtId="164" fontId="0" fillId="4" borderId="0" xfId="0" applyFont="1" applyFill="1" applyAlignment="1">
      <alignment/>
    </xf>
    <xf numFmtId="164" fontId="1" fillId="4" borderId="0" xfId="0" applyFont="1" applyFill="1" applyBorder="1" applyAlignment="1">
      <alignment horizontal="left"/>
    </xf>
    <xf numFmtId="164" fontId="0" fillId="7" borderId="0" xfId="0" applyFont="1" applyFill="1" applyBorder="1" applyAlignment="1">
      <alignment horizontal="right"/>
    </xf>
    <xf numFmtId="164" fontId="0" fillId="5" borderId="12" xfId="0" applyFill="1" applyBorder="1" applyAlignment="1">
      <alignment/>
    </xf>
    <xf numFmtId="164" fontId="0" fillId="4" borderId="27" xfId="0" applyFill="1" applyBorder="1" applyAlignment="1">
      <alignment/>
    </xf>
    <xf numFmtId="164" fontId="0" fillId="8" borderId="28" xfId="0" applyFont="1" applyFill="1" applyBorder="1" applyAlignment="1">
      <alignment/>
    </xf>
    <xf numFmtId="164" fontId="0" fillId="8" borderId="29" xfId="0" applyFill="1" applyBorder="1" applyAlignment="1">
      <alignment/>
    </xf>
    <xf numFmtId="164" fontId="0" fillId="6" borderId="30" xfId="0" applyFill="1" applyBorder="1" applyAlignment="1">
      <alignment/>
    </xf>
    <xf numFmtId="164" fontId="0" fillId="6" borderId="14" xfId="0" applyFont="1" applyFill="1" applyBorder="1" applyAlignment="1">
      <alignment/>
    </xf>
    <xf numFmtId="167" fontId="0" fillId="6" borderId="0" xfId="0" applyNumberFormat="1" applyFill="1" applyAlignment="1">
      <alignment/>
    </xf>
    <xf numFmtId="164" fontId="0" fillId="9" borderId="7" xfId="0" applyFont="1" applyFill="1" applyBorder="1" applyAlignment="1">
      <alignment/>
    </xf>
    <xf numFmtId="167" fontId="0" fillId="5" borderId="12" xfId="0" applyNumberFormat="1" applyFill="1" applyBorder="1" applyAlignment="1">
      <alignment/>
    </xf>
    <xf numFmtId="164" fontId="0" fillId="6" borderId="31" xfId="0" applyFill="1" applyBorder="1" applyAlignment="1">
      <alignment/>
    </xf>
    <xf numFmtId="164" fontId="0" fillId="6" borderId="16" xfId="0" applyFill="1" applyBorder="1" applyAlignment="1">
      <alignment/>
    </xf>
    <xf numFmtId="164" fontId="1" fillId="4" borderId="7" xfId="0" applyFont="1" applyFill="1" applyBorder="1" applyAlignment="1">
      <alignment/>
    </xf>
    <xf numFmtId="166" fontId="1" fillId="7" borderId="12" xfId="0" applyNumberFormat="1" applyFont="1" applyFill="1" applyBorder="1" applyAlignment="1">
      <alignment/>
    </xf>
    <xf numFmtId="164" fontId="5" fillId="4" borderId="9" xfId="0" applyFont="1" applyFill="1" applyBorder="1" applyAlignment="1">
      <alignment/>
    </xf>
    <xf numFmtId="164" fontId="1" fillId="4" borderId="21" xfId="0" applyFont="1" applyFill="1" applyBorder="1" applyAlignment="1">
      <alignment/>
    </xf>
    <xf numFmtId="166" fontId="0" fillId="5" borderId="13" xfId="0" applyNumberFormat="1" applyFill="1" applyBorder="1" applyAlignment="1">
      <alignment/>
    </xf>
    <xf numFmtId="166" fontId="0" fillId="6" borderId="0" xfId="0" applyNumberFormat="1" applyFill="1" applyBorder="1" applyAlignment="1">
      <alignment/>
    </xf>
    <xf numFmtId="164" fontId="0" fillId="4" borderId="32" xfId="0" applyFont="1" applyFill="1" applyBorder="1" applyAlignment="1">
      <alignment/>
    </xf>
    <xf numFmtId="164" fontId="1" fillId="3" borderId="33" xfId="0" applyFont="1" applyFill="1" applyBorder="1" applyAlignment="1">
      <alignment/>
    </xf>
    <xf numFmtId="164" fontId="0" fillId="4" borderId="21" xfId="0" applyFont="1" applyFill="1" applyBorder="1" applyAlignment="1">
      <alignment/>
    </xf>
    <xf numFmtId="164" fontId="0" fillId="9" borderId="8" xfId="0" applyFont="1" applyFill="1" applyBorder="1" applyAlignment="1">
      <alignment/>
    </xf>
    <xf numFmtId="164" fontId="0" fillId="6" borderId="7" xfId="0" applyFont="1" applyFill="1" applyBorder="1" applyAlignment="1">
      <alignment/>
    </xf>
    <xf numFmtId="166" fontId="1" fillId="3" borderId="11" xfId="0" applyNumberFormat="1" applyFont="1" applyFill="1" applyBorder="1" applyAlignment="1">
      <alignment horizontal="left"/>
    </xf>
    <xf numFmtId="164" fontId="0" fillId="6" borderId="0" xfId="0" applyFont="1" applyFill="1" applyBorder="1" applyAlignment="1">
      <alignment/>
    </xf>
    <xf numFmtId="165" fontId="0" fillId="5" borderId="11" xfId="0" applyNumberFormat="1" applyFont="1" applyFill="1" applyBorder="1" applyAlignment="1">
      <alignment horizontal="right"/>
    </xf>
    <xf numFmtId="166" fontId="1" fillId="3" borderId="13" xfId="0" applyNumberFormat="1" applyFont="1" applyFill="1" applyBorder="1" applyAlignment="1">
      <alignment horizontal="left"/>
    </xf>
    <xf numFmtId="165" fontId="0" fillId="5" borderId="13" xfId="0" applyNumberFormat="1" applyFont="1" applyFill="1" applyBorder="1" applyAlignment="1">
      <alignment horizontal="right"/>
    </xf>
    <xf numFmtId="164" fontId="0" fillId="0" borderId="0" xfId="0" applyAlignment="1">
      <alignment/>
    </xf>
    <xf numFmtId="166" fontId="1" fillId="3" borderId="34" xfId="0" applyNumberFormat="1" applyFont="1" applyFill="1" applyBorder="1" applyAlignment="1">
      <alignment horizontal="left"/>
    </xf>
    <xf numFmtId="164" fontId="1" fillId="6" borderId="0" xfId="0" applyFont="1" applyFill="1" applyBorder="1" applyAlignment="1">
      <alignment/>
    </xf>
    <xf numFmtId="165" fontId="1" fillId="5" borderId="13" xfId="0" applyNumberFormat="1" applyFont="1" applyFill="1" applyBorder="1" applyAlignment="1">
      <alignment horizontal="right"/>
    </xf>
    <xf numFmtId="166" fontId="1" fillId="3" borderId="15" xfId="0" applyNumberFormat="1" applyFont="1" applyFill="1" applyBorder="1" applyAlignment="1">
      <alignment horizontal="left"/>
    </xf>
    <xf numFmtId="169" fontId="0" fillId="0" borderId="0" xfId="0" applyNumberFormat="1" applyAlignment="1">
      <alignment/>
    </xf>
    <xf numFmtId="165" fontId="6" fillId="5" borderId="13" xfId="0" applyNumberFormat="1" applyFont="1" applyFill="1" applyBorder="1" applyAlignment="1">
      <alignment horizontal="right"/>
    </xf>
    <xf numFmtId="166" fontId="0" fillId="6" borderId="9" xfId="0" applyNumberFormat="1" applyFont="1" applyFill="1" applyBorder="1" applyAlignment="1">
      <alignment horizontal="left"/>
    </xf>
    <xf numFmtId="164" fontId="0" fillId="0" borderId="35" xfId="0" applyBorder="1" applyAlignment="1">
      <alignment/>
    </xf>
    <xf numFmtId="164" fontId="0" fillId="0" borderId="36" xfId="0" applyBorder="1" applyAlignment="1">
      <alignment/>
    </xf>
    <xf numFmtId="166" fontId="0" fillId="6" borderId="9" xfId="0" applyNumberFormat="1" applyFill="1" applyBorder="1" applyAlignment="1">
      <alignment/>
    </xf>
    <xf numFmtId="164" fontId="0" fillId="6" borderId="35" xfId="0" applyFont="1" applyFill="1" applyBorder="1" applyAlignment="1">
      <alignment/>
    </xf>
    <xf numFmtId="164" fontId="0" fillId="0" borderId="37" xfId="0" applyBorder="1" applyAlignment="1">
      <alignment/>
    </xf>
    <xf numFmtId="169" fontId="0" fillId="0" borderId="0" xfId="0" applyNumberFormat="1" applyFill="1" applyAlignment="1">
      <alignment/>
    </xf>
    <xf numFmtId="164" fontId="0" fillId="6" borderId="38" xfId="0" applyFont="1" applyFill="1" applyBorder="1" applyAlignment="1">
      <alignment/>
    </xf>
    <xf numFmtId="165" fontId="0" fillId="5" borderId="15" xfId="0" applyNumberFormat="1" applyFont="1" applyFill="1" applyBorder="1" applyAlignment="1">
      <alignment horizontal="right"/>
    </xf>
    <xf numFmtId="166" fontId="0" fillId="6" borderId="0" xfId="0" applyNumberFormat="1" applyFont="1" applyFill="1" applyBorder="1" applyAlignment="1">
      <alignment horizontal="left"/>
    </xf>
    <xf numFmtId="164" fontId="0" fillId="6" borderId="8" xfId="0" applyFont="1" applyFill="1" applyBorder="1" applyAlignment="1">
      <alignment/>
    </xf>
    <xf numFmtId="164" fontId="0" fillId="6" borderId="17" xfId="0" applyFont="1" applyFill="1" applyBorder="1" applyAlignment="1">
      <alignment/>
    </xf>
    <xf numFmtId="165" fontId="0" fillId="6" borderId="17" xfId="0" applyNumberFormat="1" applyFont="1" applyFill="1" applyBorder="1" applyAlignment="1">
      <alignment horizontal="right"/>
    </xf>
    <xf numFmtId="164" fontId="7" fillId="2" borderId="0" xfId="0" applyFont="1" applyFill="1" applyAlignment="1">
      <alignment/>
    </xf>
    <xf numFmtId="164" fontId="0" fillId="2" borderId="0" xfId="0" applyFill="1" applyAlignment="1">
      <alignment/>
    </xf>
    <xf numFmtId="164" fontId="0" fillId="2" borderId="30" xfId="0" applyFill="1" applyBorder="1" applyAlignment="1">
      <alignment/>
    </xf>
    <xf numFmtId="164" fontId="0" fillId="0" borderId="9" xfId="0" applyBorder="1" applyAlignment="1">
      <alignment/>
    </xf>
    <xf numFmtId="164" fontId="0" fillId="2" borderId="9" xfId="0" applyFill="1" applyBorder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Leistungskurven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Sheet2!$H$7:$H$33</c:f>
              <c:numCache/>
            </c:numRef>
          </c:xVal>
          <c:yVal>
            <c:numRef>
              <c:f>Sheet2!$J$7:$J$33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Sheet2!$H$7:$H$27</c:f>
              <c:numCache/>
            </c:numRef>
          </c:xVal>
          <c:yVal>
            <c:numRef>
              <c:f>Sheet2!$I$7:$I$27</c:f>
              <c:numCache/>
            </c:numRef>
          </c:yVal>
          <c:smooth val="1"/>
        </c:ser>
        <c:axId val="22410059"/>
        <c:axId val="363940"/>
      </c:scatterChart>
      <c:valAx>
        <c:axId val="22410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Windgeschwindigkeit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940"/>
        <c:crossesAt val="0"/>
        <c:crossBetween val="midCat"/>
        <c:dispUnits/>
        <c:majorUnit val="1"/>
      </c:valAx>
      <c:valAx>
        <c:axId val="3639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Leistung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10059"/>
        <c:crossesAt val="0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Leistungskurven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Sheet3!$H$7:$H$33</c:f>
              <c:numCache/>
            </c:numRef>
          </c:xVal>
          <c:yVal>
            <c:numRef>
              <c:f>Sheet3!$J$7:$J$33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Sheet3!$H$7:$H$27</c:f>
              <c:numCache/>
            </c:numRef>
          </c:xVal>
          <c:yVal>
            <c:numRef>
              <c:f>Sheet3!$I$7:$I$27</c:f>
              <c:numCache/>
            </c:numRef>
          </c:yVal>
          <c:smooth val="1"/>
        </c:ser>
        <c:axId val="3275461"/>
        <c:axId val="29479150"/>
      </c:scatterChart>
      <c:valAx>
        <c:axId val="3275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Windgeschwindigkeit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79150"/>
        <c:crossesAt val="0"/>
        <c:crossBetween val="midCat"/>
        <c:dispUnits/>
        <c:majorUnit val="1"/>
      </c:valAx>
      <c:valAx>
        <c:axId val="294791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Leistung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5461"/>
        <c:crossesAt val="0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95</xdr:row>
      <xdr:rowOff>219075</xdr:rowOff>
    </xdr:from>
    <xdr:to>
      <xdr:col>7</xdr:col>
      <xdr:colOff>9525</xdr:colOff>
      <xdr:row>124</xdr:row>
      <xdr:rowOff>0</xdr:rowOff>
    </xdr:to>
    <xdr:graphicFrame>
      <xdr:nvGraphicFramePr>
        <xdr:cNvPr id="1" name="Chart 1"/>
        <xdr:cNvGraphicFramePr/>
      </xdr:nvGraphicFramePr>
      <xdr:xfrm>
        <a:off x="295275" y="15659100"/>
        <a:ext cx="83915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124</xdr:row>
      <xdr:rowOff>209550</xdr:rowOff>
    </xdr:from>
    <xdr:to>
      <xdr:col>7</xdr:col>
      <xdr:colOff>9525</xdr:colOff>
      <xdr:row>154</xdr:row>
      <xdr:rowOff>152400</xdr:rowOff>
    </xdr:to>
    <xdr:graphicFrame>
      <xdr:nvGraphicFramePr>
        <xdr:cNvPr id="2" name="Chart 2"/>
        <xdr:cNvGraphicFramePr/>
      </xdr:nvGraphicFramePr>
      <xdr:xfrm>
        <a:off x="304800" y="20402550"/>
        <a:ext cx="838200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workbookViewId="0" topLeftCell="A61">
      <selection activeCell="F35" sqref="F35"/>
    </sheetView>
  </sheetViews>
  <sheetFormatPr defaultColWidth="9.140625" defaultRowHeight="12.75"/>
  <cols>
    <col min="1" max="1" width="4.421875" style="0" customWidth="1"/>
    <col min="2" max="2" width="36.57421875" style="0" customWidth="1"/>
    <col min="3" max="3" width="18.00390625" style="0" customWidth="1"/>
    <col min="5" max="5" width="28.57421875" style="0" customWidth="1"/>
    <col min="6" max="6" width="17.7109375" style="0" customWidth="1"/>
    <col min="7" max="7" width="15.7109375" style="0" customWidth="1"/>
  </cols>
  <sheetData>
    <row r="1" s="1" customFormat="1" ht="17.25">
      <c r="B1" s="2" t="s">
        <v>0</v>
      </c>
    </row>
    <row r="2" ht="12.75">
      <c r="G2" s="3"/>
    </row>
    <row r="3" spans="2:7" ht="12.75">
      <c r="B3" s="4" t="s">
        <v>1</v>
      </c>
      <c r="C3" s="5" t="s">
        <v>2</v>
      </c>
      <c r="D3" s="6"/>
      <c r="E3" s="7"/>
      <c r="F3" s="8" t="s">
        <v>3</v>
      </c>
      <c r="G3" s="9" t="s">
        <v>4</v>
      </c>
    </row>
    <row r="4" spans="2:7" ht="12.75">
      <c r="B4" s="10"/>
      <c r="C4" s="11"/>
      <c r="D4" s="12"/>
      <c r="E4" s="12"/>
      <c r="F4" s="12"/>
      <c r="G4" s="13"/>
    </row>
    <row r="5" spans="2:7" ht="12.75">
      <c r="B5" s="14" t="s">
        <v>5</v>
      </c>
      <c r="C5" s="12" t="s">
        <v>6</v>
      </c>
      <c r="D5" s="15">
        <v>7</v>
      </c>
      <c r="E5" s="16" t="s">
        <v>7</v>
      </c>
      <c r="F5" s="17">
        <f>(D6*D5*60)/(2*PI()*(D7/2))</f>
        <v>427.8084870310147</v>
      </c>
      <c r="G5" s="13" t="s">
        <v>8</v>
      </c>
    </row>
    <row r="6" spans="2:7" ht="12.75">
      <c r="B6" s="14" t="s">
        <v>9</v>
      </c>
      <c r="C6" s="12" t="s">
        <v>10</v>
      </c>
      <c r="D6" s="18">
        <v>8</v>
      </c>
      <c r="E6" s="12"/>
      <c r="F6" s="12"/>
      <c r="G6" s="13"/>
    </row>
    <row r="7" spans="2:7" ht="12.75">
      <c r="B7" s="14" t="s">
        <v>11</v>
      </c>
      <c r="C7" s="19" t="s">
        <v>12</v>
      </c>
      <c r="D7" s="20">
        <v>2.5</v>
      </c>
      <c r="E7" s="16" t="s">
        <v>13</v>
      </c>
      <c r="F7" s="21">
        <f>F5/60</f>
        <v>7.130141450516912</v>
      </c>
      <c r="G7" s="13" t="s">
        <v>14</v>
      </c>
    </row>
    <row r="8" spans="2:7" ht="12.75">
      <c r="B8" s="22"/>
      <c r="C8" s="23"/>
      <c r="D8" s="23"/>
      <c r="E8" s="23"/>
      <c r="F8" s="23"/>
      <c r="G8" s="24"/>
    </row>
    <row r="9" spans="2:10" ht="12.75">
      <c r="B9" s="25" t="s">
        <v>15</v>
      </c>
      <c r="C9" s="26"/>
      <c r="D9" s="26"/>
      <c r="E9" s="26"/>
      <c r="F9" s="26"/>
      <c r="G9" s="27"/>
      <c r="J9" s="28"/>
    </row>
    <row r="10" spans="2:11" ht="12.75">
      <c r="B10" s="29"/>
      <c r="C10" s="30"/>
      <c r="D10" s="31"/>
      <c r="E10" s="31"/>
      <c r="F10" s="31"/>
      <c r="G10" s="32"/>
      <c r="I10" t="s">
        <v>16</v>
      </c>
      <c r="J10" s="28"/>
      <c r="K10" t="s">
        <v>17</v>
      </c>
    </row>
    <row r="11" spans="2:10" ht="12.75">
      <c r="B11" s="33" t="s">
        <v>18</v>
      </c>
      <c r="C11" s="34" t="s">
        <v>19</v>
      </c>
      <c r="D11" s="35">
        <v>12</v>
      </c>
      <c r="E11" s="36" t="s">
        <v>20</v>
      </c>
      <c r="F11" s="37">
        <f>(D14+(D16*2)+D17+D15+(D16*2))*D11/2/1000</f>
        <v>0.726</v>
      </c>
      <c r="G11" s="32" t="s">
        <v>21</v>
      </c>
      <c r="I11" t="s">
        <v>22</v>
      </c>
      <c r="J11" s="28"/>
    </row>
    <row r="12" spans="2:10" ht="12.75">
      <c r="B12" s="38" t="s">
        <v>23</v>
      </c>
      <c r="C12" s="39"/>
      <c r="D12" s="31"/>
      <c r="E12" s="36" t="s">
        <v>24</v>
      </c>
      <c r="F12" s="40">
        <f>F11/(2*PI())*1000</f>
        <v>115.54648868471601</v>
      </c>
      <c r="G12" s="32" t="s">
        <v>25</v>
      </c>
      <c r="I12" t="s">
        <v>26</v>
      </c>
      <c r="J12" s="28"/>
    </row>
    <row r="13" spans="2:10" ht="12.75">
      <c r="B13" s="29" t="s">
        <v>27</v>
      </c>
      <c r="C13" s="41" t="s">
        <v>28</v>
      </c>
      <c r="D13" s="15">
        <v>40</v>
      </c>
      <c r="E13" s="31"/>
      <c r="F13" s="31"/>
      <c r="G13" s="32"/>
      <c r="J13" s="28"/>
    </row>
    <row r="14" spans="2:10" ht="12.75">
      <c r="B14" s="29" t="s">
        <v>29</v>
      </c>
      <c r="C14" s="29" t="s">
        <v>30</v>
      </c>
      <c r="D14" s="18">
        <v>20</v>
      </c>
      <c r="E14" s="36" t="s">
        <v>31</v>
      </c>
      <c r="F14" s="21">
        <f>(F5/60)*F11</f>
        <v>5.176482693075278</v>
      </c>
      <c r="G14" s="32" t="s">
        <v>32</v>
      </c>
      <c r="J14" s="28"/>
    </row>
    <row r="15" spans="2:11" ht="12.75">
      <c r="B15" s="29" t="s">
        <v>33</v>
      </c>
      <c r="C15" s="29" t="s">
        <v>34</v>
      </c>
      <c r="D15" s="18">
        <v>20</v>
      </c>
      <c r="E15" s="31"/>
      <c r="F15" s="31"/>
      <c r="G15" s="32"/>
      <c r="I15" t="s">
        <v>35</v>
      </c>
      <c r="K15" t="s">
        <v>36</v>
      </c>
    </row>
    <row r="16" spans="2:11" ht="12.75">
      <c r="B16" s="29" t="s">
        <v>37</v>
      </c>
      <c r="C16" s="29" t="s">
        <v>38</v>
      </c>
      <c r="D16" s="42">
        <v>20</v>
      </c>
      <c r="E16" s="31"/>
      <c r="F16" s="31"/>
      <c r="G16" s="32"/>
      <c r="K16" s="3" t="s">
        <v>39</v>
      </c>
    </row>
    <row r="17" spans="2:11" ht="12.75">
      <c r="B17" s="29" t="s">
        <v>40</v>
      </c>
      <c r="C17" s="29" t="s">
        <v>41</v>
      </c>
      <c r="D17" s="18">
        <v>1</v>
      </c>
      <c r="E17" s="31"/>
      <c r="F17" s="43"/>
      <c r="G17" s="32"/>
      <c r="K17" s="3" t="s">
        <v>42</v>
      </c>
    </row>
    <row r="18" spans="2:11" ht="12.75">
      <c r="B18" s="39" t="s">
        <v>43</v>
      </c>
      <c r="C18" s="44" t="s">
        <v>44</v>
      </c>
      <c r="D18" s="20">
        <v>3</v>
      </c>
      <c r="E18" s="36" t="s">
        <v>45</v>
      </c>
      <c r="F18" s="45">
        <f>(D11*(D15+(D16*2)+(D17*2))/PI())/10/1.25+(0.2*D18)+(2*D13/10)+(4*D16/10)</f>
        <v>35.54580442565923</v>
      </c>
      <c r="G18" s="46" t="s">
        <v>46</v>
      </c>
      <c r="H18" s="47"/>
      <c r="I18" s="47"/>
      <c r="K18" s="3"/>
    </row>
    <row r="19" spans="2:11" ht="12.75">
      <c r="B19" s="39"/>
      <c r="C19" s="39"/>
      <c r="D19" s="39"/>
      <c r="E19" s="48" t="s">
        <v>47</v>
      </c>
      <c r="F19" s="40">
        <f>(D11*(D15+(D16*2)+(D17*2))/PI())/10/1.25-(2*D16/10)+(2*D13/10)+(4*D16/10)+2</f>
        <v>32.94580442565922</v>
      </c>
      <c r="G19" s="46" t="s">
        <v>46</v>
      </c>
      <c r="K19" s="3"/>
    </row>
    <row r="20" spans="2:7" ht="12.75">
      <c r="B20" s="49"/>
      <c r="C20" s="49"/>
      <c r="D20" s="49"/>
      <c r="E20" s="50" t="s">
        <v>48</v>
      </c>
      <c r="F20" s="49"/>
      <c r="G20" s="51"/>
    </row>
    <row r="21" spans="2:11" ht="12.75">
      <c r="B21" s="25" t="s">
        <v>49</v>
      </c>
      <c r="C21" s="12"/>
      <c r="D21" s="12"/>
      <c r="E21" s="12"/>
      <c r="F21" s="12"/>
      <c r="G21" s="13"/>
      <c r="H21" s="52" t="s">
        <v>50</v>
      </c>
      <c r="I21" s="53">
        <v>1.48</v>
      </c>
      <c r="K21" s="3" t="s">
        <v>51</v>
      </c>
    </row>
    <row r="22" spans="2:11" ht="12.75">
      <c r="B22" s="10"/>
      <c r="C22" s="11"/>
      <c r="D22" s="54"/>
      <c r="E22" s="12"/>
      <c r="F22" s="12"/>
      <c r="G22" s="13"/>
      <c r="H22" s="55" t="s">
        <v>52</v>
      </c>
      <c r="I22" s="56">
        <v>1.45</v>
      </c>
      <c r="K22" s="3" t="s">
        <v>53</v>
      </c>
    </row>
    <row r="23" spans="2:11" ht="12.75">
      <c r="B23" s="14" t="s">
        <v>54</v>
      </c>
      <c r="C23" s="11" t="s">
        <v>55</v>
      </c>
      <c r="D23" s="35">
        <v>10</v>
      </c>
      <c r="F23" s="54"/>
      <c r="G23" s="13"/>
      <c r="H23" s="55" t="s">
        <v>56</v>
      </c>
      <c r="I23" s="56">
        <v>1.42</v>
      </c>
      <c r="K23" s="3"/>
    </row>
    <row r="24" spans="2:11" ht="12.75">
      <c r="B24" s="14" t="s">
        <v>57</v>
      </c>
      <c r="C24" s="57" t="s">
        <v>58</v>
      </c>
      <c r="D24" s="42">
        <v>15</v>
      </c>
      <c r="E24" s="58" t="s">
        <v>59</v>
      </c>
      <c r="F24" s="54"/>
      <c r="G24" s="13"/>
      <c r="H24" s="55" t="s">
        <v>60</v>
      </c>
      <c r="I24" s="56">
        <v>1.37</v>
      </c>
      <c r="K24" s="3"/>
    </row>
    <row r="25" spans="2:11" ht="12.75">
      <c r="B25" s="14" t="s">
        <v>61</v>
      </c>
      <c r="C25" s="10" t="s">
        <v>62</v>
      </c>
      <c r="D25" s="18">
        <v>1.48</v>
      </c>
      <c r="E25" s="59" t="s">
        <v>63</v>
      </c>
      <c r="F25" s="60">
        <f>D25-((D25*(D24/(2*D23)))*0.5)</f>
        <v>0.925</v>
      </c>
      <c r="G25" s="13" t="s">
        <v>64</v>
      </c>
      <c r="H25" s="55" t="s">
        <v>65</v>
      </c>
      <c r="I25" s="56">
        <v>1.33</v>
      </c>
      <c r="K25" s="3"/>
    </row>
    <row r="26" spans="2:11" ht="12.75">
      <c r="B26" s="22"/>
      <c r="C26" s="61"/>
      <c r="D26" s="61"/>
      <c r="E26" s="23"/>
      <c r="F26" s="23"/>
      <c r="G26" s="24"/>
      <c r="H26" s="62" t="s">
        <v>66</v>
      </c>
      <c r="I26" s="63">
        <v>1.29</v>
      </c>
      <c r="K26" s="3"/>
    </row>
    <row r="27" spans="2:11" ht="12.75">
      <c r="B27" s="25" t="s">
        <v>67</v>
      </c>
      <c r="C27" s="31"/>
      <c r="D27" s="31"/>
      <c r="E27" s="31"/>
      <c r="F27" s="31"/>
      <c r="G27" s="64"/>
      <c r="K27" s="3"/>
    </row>
    <row r="28" spans="2:7" ht="12.75">
      <c r="B28" s="29"/>
      <c r="C28" s="30"/>
      <c r="D28" s="31"/>
      <c r="E28" s="31"/>
      <c r="F28" s="31"/>
      <c r="G28" s="32"/>
    </row>
    <row r="29" spans="2:7" ht="12.75">
      <c r="B29" s="33" t="s">
        <v>68</v>
      </c>
      <c r="C29" s="31" t="s">
        <v>69</v>
      </c>
      <c r="D29" s="15">
        <v>520</v>
      </c>
      <c r="E29" s="31"/>
      <c r="F29" s="31"/>
      <c r="G29" s="32"/>
    </row>
    <row r="30" spans="2:7" ht="12.75">
      <c r="B30" s="33" t="s">
        <v>70</v>
      </c>
      <c r="C30" s="31" t="s">
        <v>30</v>
      </c>
      <c r="D30" s="18">
        <v>20</v>
      </c>
      <c r="E30" s="31"/>
      <c r="F30" s="31"/>
      <c r="G30" s="32"/>
    </row>
    <row r="31" spans="2:7" ht="12.75">
      <c r="B31" s="33" t="s">
        <v>71</v>
      </c>
      <c r="C31" s="31" t="s">
        <v>72</v>
      </c>
      <c r="D31" s="18">
        <v>40</v>
      </c>
      <c r="E31" s="31"/>
      <c r="F31" s="31"/>
      <c r="G31" s="32"/>
    </row>
    <row r="32" spans="2:7" ht="12.75">
      <c r="B32" s="33" t="s">
        <v>73</v>
      </c>
      <c r="C32" s="31" t="s">
        <v>74</v>
      </c>
      <c r="D32" s="18">
        <v>15</v>
      </c>
      <c r="E32" s="31"/>
      <c r="F32" s="31"/>
      <c r="G32" s="32"/>
    </row>
    <row r="33" spans="2:7" ht="12.75">
      <c r="B33" s="33" t="s">
        <v>75</v>
      </c>
      <c r="C33" s="65" t="s">
        <v>76</v>
      </c>
      <c r="D33" s="20">
        <v>3</v>
      </c>
      <c r="E33" s="31"/>
      <c r="F33" s="31"/>
      <c r="G33" s="32"/>
    </row>
    <row r="34" spans="2:7" ht="12.75">
      <c r="B34" s="29"/>
      <c r="C34" s="31"/>
      <c r="D34" s="31"/>
      <c r="E34" s="30"/>
      <c r="F34" s="66"/>
      <c r="G34" s="32"/>
    </row>
    <row r="35" spans="2:7" ht="12.75">
      <c r="B35" s="67" t="s">
        <v>77</v>
      </c>
      <c r="C35" s="31"/>
      <c r="D35" s="32"/>
      <c r="E35" s="31" t="s">
        <v>78</v>
      </c>
      <c r="F35" s="68">
        <f>(((D29+1.4)/1.414)/1.732/(2*D32*F25*F7*D30/1000*D31/1000))/(D11/D33)</f>
        <v>336.2502518315549</v>
      </c>
      <c r="G35" s="32" t="s">
        <v>79</v>
      </c>
    </row>
    <row r="36" spans="2:7" ht="12.75">
      <c r="B36" s="29"/>
      <c r="C36" s="31"/>
      <c r="D36" s="32"/>
      <c r="E36" s="31"/>
      <c r="F36" s="69"/>
      <c r="G36" s="32"/>
    </row>
    <row r="37" spans="2:7" ht="12.75">
      <c r="B37" s="67" t="s">
        <v>80</v>
      </c>
      <c r="C37" s="31"/>
      <c r="D37" s="32"/>
      <c r="E37" s="65" t="s">
        <v>78</v>
      </c>
      <c r="F37" s="68">
        <f>(((D29+1.4)/1.414)/(2*D32*F25*F7*D30/1000*D31/1000))/(D11/D33)</f>
        <v>582.3854361722531</v>
      </c>
      <c r="G37" s="32" t="s">
        <v>79</v>
      </c>
    </row>
    <row r="38" spans="2:7" ht="12.75">
      <c r="B38" s="70"/>
      <c r="C38" s="49"/>
      <c r="D38" s="49"/>
      <c r="E38" s="49"/>
      <c r="F38" s="49"/>
      <c r="G38" s="51"/>
    </row>
    <row r="39" spans="2:7" ht="12.75">
      <c r="B39" s="25" t="s">
        <v>81</v>
      </c>
      <c r="C39" s="12"/>
      <c r="D39" s="12"/>
      <c r="E39" s="12"/>
      <c r="F39" s="12"/>
      <c r="G39" s="13"/>
    </row>
    <row r="40" spans="2:7" ht="12.75">
      <c r="B40" s="10"/>
      <c r="C40" s="11"/>
      <c r="D40" s="12"/>
      <c r="E40" s="12"/>
      <c r="F40" s="12"/>
      <c r="G40" s="13"/>
    </row>
    <row r="41" spans="2:7" ht="12.75">
      <c r="B41" s="14" t="s">
        <v>82</v>
      </c>
      <c r="C41" s="12" t="s">
        <v>83</v>
      </c>
      <c r="D41" s="15">
        <v>0.5</v>
      </c>
      <c r="E41" s="12"/>
      <c r="F41" s="12"/>
      <c r="G41" s="13"/>
    </row>
    <row r="42" spans="2:7" ht="12.75">
      <c r="B42" s="14" t="s">
        <v>84</v>
      </c>
      <c r="C42" s="12" t="s">
        <v>85</v>
      </c>
      <c r="D42" s="18">
        <v>1.8</v>
      </c>
      <c r="E42" s="12"/>
      <c r="F42" s="12"/>
      <c r="G42" s="13"/>
    </row>
    <row r="43" spans="2:7" ht="12.75">
      <c r="B43" s="14" t="s">
        <v>86</v>
      </c>
      <c r="C43" s="10" t="s">
        <v>87</v>
      </c>
      <c r="D43" s="18">
        <v>1</v>
      </c>
      <c r="E43" s="12"/>
      <c r="F43" s="12"/>
      <c r="G43" s="13"/>
    </row>
    <row r="44" spans="2:7" ht="12.75">
      <c r="B44" s="14" t="s">
        <v>88</v>
      </c>
      <c r="C44" s="54" t="s">
        <v>89</v>
      </c>
      <c r="D44" s="18">
        <v>0.2</v>
      </c>
      <c r="E44" s="12" t="s">
        <v>90</v>
      </c>
      <c r="F44" s="12"/>
      <c r="G44" s="13"/>
    </row>
    <row r="45" spans="2:7" ht="12.75">
      <c r="B45" s="14" t="s">
        <v>91</v>
      </c>
      <c r="C45" s="19" t="s">
        <v>92</v>
      </c>
      <c r="D45" s="20">
        <v>0.5</v>
      </c>
      <c r="E45" s="12" t="s">
        <v>90</v>
      </c>
      <c r="F45" s="12"/>
      <c r="G45" s="13"/>
    </row>
    <row r="46" spans="2:7" ht="12.75">
      <c r="B46" s="10"/>
      <c r="C46" s="54"/>
      <c r="D46" s="54"/>
      <c r="E46" s="11"/>
      <c r="F46" s="54"/>
      <c r="G46" s="13"/>
    </row>
    <row r="47" spans="2:7" ht="12.75">
      <c r="B47" s="67" t="s">
        <v>77</v>
      </c>
      <c r="C47" s="12"/>
      <c r="D47" s="12"/>
      <c r="E47" s="71" t="s">
        <v>93</v>
      </c>
      <c r="F47" s="72">
        <f>(PI()*((D41/2)*(D41/2))*F35*D43*D42)/D16</f>
        <v>5.942032430184736</v>
      </c>
      <c r="G47" s="13" t="s">
        <v>25</v>
      </c>
    </row>
    <row r="48" spans="2:7" ht="12.75">
      <c r="B48" s="10"/>
      <c r="C48" s="12"/>
      <c r="D48" s="12"/>
      <c r="E48" s="71"/>
      <c r="F48" s="73" t="s">
        <v>94</v>
      </c>
      <c r="G48" s="13"/>
    </row>
    <row r="49" spans="2:7" ht="12.75">
      <c r="B49" s="67" t="s">
        <v>80</v>
      </c>
      <c r="C49" s="12"/>
      <c r="D49" s="12"/>
      <c r="E49" s="74" t="s">
        <v>93</v>
      </c>
      <c r="F49" s="72">
        <f>(PI()*((D41/2)*(D41/2))*F37*D43*D42)/D16</f>
        <v>10.291600169079961</v>
      </c>
      <c r="G49" s="13" t="s">
        <v>25</v>
      </c>
    </row>
    <row r="50" spans="2:7" ht="12.75">
      <c r="B50" s="22"/>
      <c r="C50" s="23"/>
      <c r="D50" s="23"/>
      <c r="E50" s="23"/>
      <c r="F50" s="23"/>
      <c r="G50" s="24"/>
    </row>
    <row r="51" spans="2:7" ht="12.75">
      <c r="B51" s="25" t="s">
        <v>95</v>
      </c>
      <c r="C51" s="31"/>
      <c r="D51" s="31"/>
      <c r="E51" s="31"/>
      <c r="F51" s="31"/>
      <c r="G51" s="32"/>
    </row>
    <row r="52" spans="2:7" ht="12.75">
      <c r="B52" s="29"/>
      <c r="C52" s="31"/>
      <c r="D52" s="31"/>
      <c r="E52" s="39"/>
      <c r="F52" s="31"/>
      <c r="G52" s="32"/>
    </row>
    <row r="53" spans="2:7" ht="12.75">
      <c r="B53" s="67" t="s">
        <v>77</v>
      </c>
      <c r="C53" s="31"/>
      <c r="D53" s="39"/>
      <c r="E53" s="41" t="s">
        <v>96</v>
      </c>
      <c r="F53" s="45">
        <f>F35*(D13*2+D14+D15+D16*2)/1000</f>
        <v>53.80004029304879</v>
      </c>
      <c r="G53" s="32" t="s">
        <v>21</v>
      </c>
    </row>
    <row r="54" spans="2:7" ht="12.75">
      <c r="B54" s="29"/>
      <c r="C54" s="31"/>
      <c r="D54" s="39"/>
      <c r="E54" s="29" t="s">
        <v>97</v>
      </c>
      <c r="F54" s="75">
        <f>F53*D11</f>
        <v>645.6004835165854</v>
      </c>
      <c r="G54" s="32" t="s">
        <v>21</v>
      </c>
    </row>
    <row r="55" spans="2:7" ht="12.75">
      <c r="B55" s="29"/>
      <c r="C55" s="31"/>
      <c r="D55" s="39"/>
      <c r="E55" s="44" t="s">
        <v>98</v>
      </c>
      <c r="F55" s="40">
        <f>100*PI()*(D41/2)^2*(F53/100)*8.96*D11*D43</f>
        <v>1135.799692255045</v>
      </c>
      <c r="G55" s="32" t="s">
        <v>99</v>
      </c>
    </row>
    <row r="56" spans="2:7" ht="12.75">
      <c r="B56" s="29"/>
      <c r="C56" s="31"/>
      <c r="D56" s="39"/>
      <c r="E56" s="39"/>
      <c r="F56" s="76"/>
      <c r="G56" s="32"/>
    </row>
    <row r="57" spans="2:7" ht="12.75">
      <c r="B57" s="67" t="s">
        <v>80</v>
      </c>
      <c r="C57" s="31"/>
      <c r="D57" s="39"/>
      <c r="E57" s="41" t="s">
        <v>96</v>
      </c>
      <c r="F57" s="45">
        <f>F37*(D13*2+D14+D15+D16*2)/1000</f>
        <v>93.18166978756051</v>
      </c>
      <c r="G57" s="32" t="s">
        <v>21</v>
      </c>
    </row>
    <row r="58" spans="2:7" ht="12.75">
      <c r="B58" s="29"/>
      <c r="C58" s="31"/>
      <c r="D58" s="39"/>
      <c r="E58" s="29" t="s">
        <v>97</v>
      </c>
      <c r="F58" s="75">
        <f>F57*D11</f>
        <v>1118.180037450726</v>
      </c>
      <c r="G58" s="32" t="s">
        <v>21</v>
      </c>
    </row>
    <row r="59" spans="2:7" ht="12.75">
      <c r="B59" s="29"/>
      <c r="C59" s="31"/>
      <c r="D59" s="39"/>
      <c r="E59" s="44" t="s">
        <v>98</v>
      </c>
      <c r="F59" s="40">
        <f>100*PI()*(D41/2)^2*(F57/100)*8.96*D11*D43</f>
        <v>1967.2050669857385</v>
      </c>
      <c r="G59" s="32" t="s">
        <v>99</v>
      </c>
    </row>
    <row r="60" spans="2:7" ht="12.75">
      <c r="B60" s="70"/>
      <c r="C60" s="49"/>
      <c r="D60" s="49"/>
      <c r="E60" s="49"/>
      <c r="F60" s="49"/>
      <c r="G60" s="51"/>
    </row>
    <row r="61" spans="2:7" ht="12.75">
      <c r="B61" s="25" t="s">
        <v>100</v>
      </c>
      <c r="C61" s="12"/>
      <c r="D61" s="12"/>
      <c r="E61" s="12"/>
      <c r="F61" s="12"/>
      <c r="G61" s="13"/>
    </row>
    <row r="62" spans="2:7" ht="12.75">
      <c r="B62" s="10"/>
      <c r="C62" s="11"/>
      <c r="D62" s="12"/>
      <c r="E62" s="12"/>
      <c r="F62" s="12"/>
      <c r="G62" s="13"/>
    </row>
    <row r="63" spans="2:7" ht="12.75">
      <c r="B63" s="14" t="s">
        <v>101</v>
      </c>
      <c r="C63" s="77" t="s">
        <v>102</v>
      </c>
      <c r="D63" s="78">
        <v>0.0178</v>
      </c>
      <c r="E63" s="12"/>
      <c r="F63" s="12"/>
      <c r="G63" s="13"/>
    </row>
    <row r="64" spans="2:7" ht="12.75">
      <c r="B64" s="10"/>
      <c r="C64" s="12"/>
      <c r="D64" s="12"/>
      <c r="E64" s="11"/>
      <c r="F64" s="54"/>
      <c r="G64" s="13"/>
    </row>
    <row r="65" spans="2:9" ht="12.75">
      <c r="B65" s="67" t="s">
        <v>77</v>
      </c>
      <c r="C65" s="12"/>
      <c r="D65" s="13"/>
      <c r="E65" s="12" t="s">
        <v>103</v>
      </c>
      <c r="F65" s="21">
        <f>((F53*D63*D11*2/D33)/((PI()*((D41/2)*(D41/2)))*D43))</f>
        <v>39.01779298586548</v>
      </c>
      <c r="G65" s="13" t="s">
        <v>104</v>
      </c>
      <c r="I65" s="3"/>
    </row>
    <row r="66" spans="2:9" ht="12.75">
      <c r="B66" s="10"/>
      <c r="C66" s="12"/>
      <c r="D66" s="13"/>
      <c r="E66" s="12"/>
      <c r="F66" s="13"/>
      <c r="G66" s="13"/>
      <c r="I66" s="3"/>
    </row>
    <row r="67" spans="2:9" ht="12.75">
      <c r="B67" s="67" t="s">
        <v>80</v>
      </c>
      <c r="C67" s="12"/>
      <c r="D67" s="13"/>
      <c r="E67" s="79" t="s">
        <v>103</v>
      </c>
      <c r="F67" s="21">
        <f>(((F57*D63*D11*2/D33)/((PI()*((D41/2)*(D41/2)))*D43)))/3</f>
        <v>22.526272483839676</v>
      </c>
      <c r="G67" s="13" t="s">
        <v>104</v>
      </c>
      <c r="I67" s="3"/>
    </row>
    <row r="68" spans="2:9" ht="12.75">
      <c r="B68" s="10"/>
      <c r="C68" s="12"/>
      <c r="D68" s="12"/>
      <c r="E68" s="12"/>
      <c r="F68" s="12"/>
      <c r="G68" s="13"/>
      <c r="I68" s="3"/>
    </row>
    <row r="69" spans="2:9" ht="12.75">
      <c r="B69" s="22"/>
      <c r="C69" s="23"/>
      <c r="D69" s="23"/>
      <c r="E69" s="23"/>
      <c r="F69" s="23"/>
      <c r="G69" s="24"/>
      <c r="I69" s="3"/>
    </row>
    <row r="70" spans="2:7" ht="12.75">
      <c r="B70" s="25" t="s">
        <v>105</v>
      </c>
      <c r="C70" s="31"/>
      <c r="D70" s="31"/>
      <c r="E70" s="31"/>
      <c r="F70" s="31"/>
      <c r="G70" s="32"/>
    </row>
    <row r="71" spans="2:7" ht="12.75">
      <c r="B71" s="29" t="s">
        <v>106</v>
      </c>
      <c r="C71" s="31"/>
      <c r="D71" s="31"/>
      <c r="E71" s="31"/>
      <c r="F71" s="31"/>
      <c r="G71" s="32"/>
    </row>
    <row r="72" spans="2:9" ht="12.75">
      <c r="B72" s="29"/>
      <c r="C72" s="31"/>
      <c r="D72" s="31"/>
      <c r="E72" s="80" t="s">
        <v>77</v>
      </c>
      <c r="F72" s="31"/>
      <c r="G72" s="32"/>
      <c r="I72" t="s">
        <v>107</v>
      </c>
    </row>
    <row r="73" spans="2:7" ht="12.75">
      <c r="B73" s="81" t="s">
        <v>108</v>
      </c>
      <c r="C73" s="39" t="s">
        <v>109</v>
      </c>
      <c r="D73" s="82">
        <v>1.23</v>
      </c>
      <c r="E73" s="83" t="s">
        <v>110</v>
      </c>
      <c r="F73" s="84">
        <f>(0.5*D73*(PI()*((D7/2)*(D7/2)))*(D76*D76*D76)*(D74/100))</f>
        <v>540.9822549481623</v>
      </c>
      <c r="G73" s="32" t="s">
        <v>111</v>
      </c>
    </row>
    <row r="74" spans="2:9" ht="12.75">
      <c r="B74" s="81" t="s">
        <v>112</v>
      </c>
      <c r="C74" s="39" t="s">
        <v>113</v>
      </c>
      <c r="D74" s="85">
        <v>35</v>
      </c>
      <c r="E74" s="83" t="s">
        <v>114</v>
      </c>
      <c r="F74" s="86">
        <f>F75/D29</f>
        <v>0.9</v>
      </c>
      <c r="G74" s="32" t="s">
        <v>115</v>
      </c>
      <c r="I74" s="87">
        <f>SQRT((D29*D29+2*F73*F65)/(2*F65*F65)-SQRT((D29^2+2*F73*F65)^2/(4*F65^4)-(F73^2/F65^2)))</f>
        <v>0.9697824584334317</v>
      </c>
    </row>
    <row r="75" spans="2:9" ht="12.75">
      <c r="B75" s="81" t="s">
        <v>116</v>
      </c>
      <c r="C75" s="39" t="s">
        <v>117</v>
      </c>
      <c r="D75" s="88">
        <v>1.4</v>
      </c>
      <c r="E75" s="89" t="s">
        <v>118</v>
      </c>
      <c r="F75" s="90">
        <f>VLOOKUP(F73,Sheet2!B5:C314,2,TRUE)</f>
        <v>468</v>
      </c>
      <c r="G75" s="32" t="s">
        <v>111</v>
      </c>
      <c r="I75" s="87">
        <f>F73-I74^2*F65</f>
        <v>504.28687838538224</v>
      </c>
    </row>
    <row r="76" spans="2:9" ht="12.75">
      <c r="B76" s="81" t="s">
        <v>119</v>
      </c>
      <c r="C76" s="39" t="s">
        <v>32</v>
      </c>
      <c r="D76" s="91">
        <v>8</v>
      </c>
      <c r="E76" s="89" t="s">
        <v>120</v>
      </c>
      <c r="F76" s="90">
        <f>F75*100/F73</f>
        <v>86.50930704646576</v>
      </c>
      <c r="G76" s="32" t="s">
        <v>113</v>
      </c>
      <c r="I76" s="92">
        <f>I75/F73</f>
        <v>0.9321689829432643</v>
      </c>
    </row>
    <row r="77" spans="2:9" ht="12.75">
      <c r="B77" s="29"/>
      <c r="C77" s="31"/>
      <c r="D77" s="32"/>
      <c r="E77" s="89" t="s">
        <v>121</v>
      </c>
      <c r="F77" s="93">
        <f>VLOOKUP(F73,Sheet2!B5:E314,4,TRUE)</f>
        <v>31.604412318551045</v>
      </c>
      <c r="G77" s="32" t="s">
        <v>111</v>
      </c>
      <c r="I77" s="87">
        <f>I74^2*F65</f>
        <v>36.69537656278011</v>
      </c>
    </row>
    <row r="78" spans="2:9" ht="12.75">
      <c r="B78" s="81"/>
      <c r="C78" s="39"/>
      <c r="D78" s="94"/>
      <c r="E78" s="83" t="s">
        <v>122</v>
      </c>
      <c r="F78" s="86">
        <f>D75*F74</f>
        <v>1.26</v>
      </c>
      <c r="G78" s="32" t="s">
        <v>111</v>
      </c>
      <c r="I78" s="87">
        <f>D75*F74</f>
        <v>1.26</v>
      </c>
    </row>
    <row r="79" spans="1:9" ht="12.75">
      <c r="A79" s="95"/>
      <c r="B79" s="29"/>
      <c r="C79" s="31"/>
      <c r="D79" s="32"/>
      <c r="E79" s="83" t="s">
        <v>123</v>
      </c>
      <c r="F79" s="86">
        <f>F75-F78</f>
        <v>466.74</v>
      </c>
      <c r="G79" s="32" t="s">
        <v>111</v>
      </c>
      <c r="I79" s="87">
        <f>I75-I78</f>
        <v>503.02687838538225</v>
      </c>
    </row>
    <row r="80" spans="1:9" ht="12.75">
      <c r="A80" s="96"/>
      <c r="B80" s="29"/>
      <c r="C80" s="39"/>
      <c r="D80" s="97"/>
      <c r="E80" s="98" t="s">
        <v>124</v>
      </c>
      <c r="F80" s="86">
        <f>F79/D29</f>
        <v>0.897576923076923</v>
      </c>
      <c r="G80" s="32" t="s">
        <v>115</v>
      </c>
      <c r="I80" s="87">
        <f>I74</f>
        <v>0.9697824584334317</v>
      </c>
    </row>
    <row r="81" spans="1:9" ht="12.75">
      <c r="A81" s="99"/>
      <c r="B81" s="29"/>
      <c r="C81" s="39"/>
      <c r="D81" s="97"/>
      <c r="E81" s="89" t="s">
        <v>125</v>
      </c>
      <c r="F81" s="90">
        <f>F79*100/F73</f>
        <v>86.27639737364836</v>
      </c>
      <c r="G81" s="32" t="s">
        <v>113</v>
      </c>
      <c r="I81" s="100">
        <f>I79/F73</f>
        <v>0.9298398862150903</v>
      </c>
    </row>
    <row r="82" spans="1:9" ht="12.75">
      <c r="A82" s="99"/>
      <c r="B82" s="81"/>
      <c r="C82" s="39"/>
      <c r="D82" s="94"/>
      <c r="E82" s="101" t="s">
        <v>126</v>
      </c>
      <c r="F82" s="102">
        <f>F76*D74/100</f>
        <v>30.278257466263018</v>
      </c>
      <c r="G82" s="32" t="s">
        <v>113</v>
      </c>
      <c r="I82" s="3">
        <f>I81*D74</f>
        <v>32.54439601752816</v>
      </c>
    </row>
    <row r="83" spans="2:9" ht="12.75">
      <c r="B83" s="29"/>
      <c r="C83" s="39"/>
      <c r="D83" s="39"/>
      <c r="E83" s="31"/>
      <c r="F83" s="36"/>
      <c r="G83" s="32"/>
      <c r="I83" s="3"/>
    </row>
    <row r="84" spans="2:9" ht="12.75">
      <c r="B84" s="81"/>
      <c r="C84" s="39"/>
      <c r="D84" s="103"/>
      <c r="E84" s="80" t="s">
        <v>80</v>
      </c>
      <c r="F84" s="48"/>
      <c r="G84" s="32"/>
      <c r="I84" s="3"/>
    </row>
    <row r="85" spans="2:9" ht="12.75">
      <c r="B85" s="81"/>
      <c r="C85" s="103"/>
      <c r="D85" s="32"/>
      <c r="E85" s="83" t="s">
        <v>110</v>
      </c>
      <c r="F85" s="84">
        <f>(0.5*D73*(PI()*((D7/2)*(D7/2)))*(D76*D76*D76)*(D74/100))</f>
        <v>540.9822549481623</v>
      </c>
      <c r="G85" s="32" t="s">
        <v>111</v>
      </c>
      <c r="I85" s="3"/>
    </row>
    <row r="86" spans="2:9" ht="12.75">
      <c r="B86" s="81"/>
      <c r="C86" s="103"/>
      <c r="D86" s="32"/>
      <c r="E86" s="83" t="s">
        <v>114</v>
      </c>
      <c r="F86" s="86">
        <f>F87/D29</f>
        <v>0.9</v>
      </c>
      <c r="G86" s="32" t="s">
        <v>115</v>
      </c>
      <c r="I86" s="3"/>
    </row>
    <row r="87" spans="2:9" ht="12.75">
      <c r="B87" s="81"/>
      <c r="C87" s="103"/>
      <c r="D87" s="32"/>
      <c r="E87" s="89" t="s">
        <v>118</v>
      </c>
      <c r="F87" s="90">
        <f>VLOOKUP(F85,Sheet3!B5:C314,2,TRUE)</f>
        <v>468</v>
      </c>
      <c r="G87" s="32" t="s">
        <v>111</v>
      </c>
      <c r="I87" s="3"/>
    </row>
    <row r="88" spans="2:7" ht="12.75">
      <c r="B88" s="81"/>
      <c r="C88" s="103"/>
      <c r="D88" s="32"/>
      <c r="E88" s="89" t="s">
        <v>120</v>
      </c>
      <c r="F88" s="90">
        <f>F87*100/F85</f>
        <v>86.50930704646576</v>
      </c>
      <c r="G88" s="32" t="s">
        <v>113</v>
      </c>
    </row>
    <row r="89" spans="2:7" ht="12.75">
      <c r="B89" s="29"/>
      <c r="C89" s="39"/>
      <c r="D89" s="32"/>
      <c r="E89" s="89" t="s">
        <v>121</v>
      </c>
      <c r="F89" s="93">
        <f>VLOOKUP(F85,Sheet3!B5:E314,4,TRUE)</f>
        <v>18.24628071191014</v>
      </c>
      <c r="G89" s="32" t="s">
        <v>111</v>
      </c>
    </row>
    <row r="90" spans="2:7" ht="12.75">
      <c r="B90" s="81"/>
      <c r="C90" s="103"/>
      <c r="D90" s="32"/>
      <c r="E90" s="83" t="s">
        <v>122</v>
      </c>
      <c r="F90" s="86">
        <f>D75*F86</f>
        <v>1.26</v>
      </c>
      <c r="G90" s="32" t="s">
        <v>111</v>
      </c>
    </row>
    <row r="91" spans="2:7" ht="12.75">
      <c r="B91" s="81"/>
      <c r="C91" s="103"/>
      <c r="D91" s="32"/>
      <c r="E91" s="83" t="s">
        <v>123</v>
      </c>
      <c r="F91" s="86">
        <f>F87-F90</f>
        <v>466.74</v>
      </c>
      <c r="G91" s="32" t="s">
        <v>111</v>
      </c>
    </row>
    <row r="92" spans="2:7" ht="12.75">
      <c r="B92" s="38"/>
      <c r="C92" s="76"/>
      <c r="D92" s="32"/>
      <c r="E92" s="83" t="s">
        <v>124</v>
      </c>
      <c r="F92" s="86">
        <f>F91/D29</f>
        <v>0.897576923076923</v>
      </c>
      <c r="G92" s="32" t="s">
        <v>115</v>
      </c>
    </row>
    <row r="93" spans="2:7" ht="12.75">
      <c r="B93" s="38"/>
      <c r="C93" s="76"/>
      <c r="D93" s="32"/>
      <c r="E93" s="89" t="s">
        <v>125</v>
      </c>
      <c r="F93" s="90">
        <f>F91*100/F85</f>
        <v>86.27639737364836</v>
      </c>
      <c r="G93" s="32" t="s">
        <v>113</v>
      </c>
    </row>
    <row r="94" spans="2:7" ht="12.75">
      <c r="B94" s="29"/>
      <c r="C94" s="39"/>
      <c r="D94" s="32"/>
      <c r="E94" s="104" t="s">
        <v>126</v>
      </c>
      <c r="F94" s="102">
        <f>F88*D74/100</f>
        <v>30.278257466263018</v>
      </c>
      <c r="G94" s="32" t="s">
        <v>113</v>
      </c>
    </row>
    <row r="95" spans="2:7" ht="12.75">
      <c r="B95" s="70"/>
      <c r="C95" s="49"/>
      <c r="D95" s="49"/>
      <c r="E95" s="105"/>
      <c r="F95" s="106"/>
      <c r="G95" s="51"/>
    </row>
    <row r="96" spans="2:8" ht="17.25">
      <c r="B96" s="107" t="s">
        <v>77</v>
      </c>
      <c r="C96" s="108"/>
      <c r="D96" s="108"/>
      <c r="E96" s="108"/>
      <c r="F96" s="108"/>
      <c r="G96" s="109"/>
      <c r="H96" s="3"/>
    </row>
    <row r="97" spans="2:6" ht="12.75">
      <c r="B97" s="31"/>
      <c r="F97" s="31"/>
    </row>
    <row r="98" ht="12.75">
      <c r="F98" s="31"/>
    </row>
    <row r="99" ht="12.75">
      <c r="F99" s="31"/>
    </row>
    <row r="100" ht="12.75">
      <c r="F100" s="31"/>
    </row>
    <row r="101" ht="12.75">
      <c r="F101" s="31"/>
    </row>
    <row r="102" ht="12.75">
      <c r="F102" s="31"/>
    </row>
    <row r="103" ht="12.75">
      <c r="F103" s="31"/>
    </row>
    <row r="104" ht="12.75">
      <c r="F104" s="31"/>
    </row>
    <row r="105" ht="12.75">
      <c r="F105" s="31"/>
    </row>
    <row r="106" ht="12.75">
      <c r="F106" s="31"/>
    </row>
    <row r="107" ht="12.75">
      <c r="F107" s="31"/>
    </row>
    <row r="108" ht="12.75">
      <c r="F108" s="31"/>
    </row>
    <row r="109" ht="12.75">
      <c r="F109" s="31"/>
    </row>
    <row r="110" ht="12.75">
      <c r="F110" s="31"/>
    </row>
    <row r="111" ht="12.75">
      <c r="F111" s="31"/>
    </row>
    <row r="112" ht="12.75">
      <c r="F112" s="31"/>
    </row>
    <row r="113" ht="12.75">
      <c r="F113" s="31"/>
    </row>
    <row r="114" ht="12.75">
      <c r="F114" s="31"/>
    </row>
    <row r="115" ht="12.75">
      <c r="F115" s="31"/>
    </row>
    <row r="116" ht="12.75">
      <c r="F116" s="31"/>
    </row>
    <row r="117" ht="12.75">
      <c r="F117" s="31"/>
    </row>
    <row r="118" ht="12.75">
      <c r="F118" s="31"/>
    </row>
    <row r="119" ht="12.75">
      <c r="F119" s="31"/>
    </row>
    <row r="120" ht="12.75">
      <c r="F120" s="31"/>
    </row>
    <row r="121" ht="12.75">
      <c r="F121" s="31"/>
    </row>
    <row r="122" ht="12.75">
      <c r="F122" s="31"/>
    </row>
    <row r="123" ht="12.75">
      <c r="F123" s="31"/>
    </row>
    <row r="124" ht="12.75">
      <c r="F124" s="31"/>
    </row>
    <row r="125" spans="1:7" ht="17.25">
      <c r="A125" s="110"/>
      <c r="B125" s="107" t="s">
        <v>127</v>
      </c>
      <c r="C125" s="108"/>
      <c r="D125" s="108"/>
      <c r="E125" s="108"/>
      <c r="F125" s="108"/>
      <c r="G125" s="111"/>
    </row>
    <row r="126" spans="6:7" ht="12.75">
      <c r="F126" s="31"/>
      <c r="G126" s="110"/>
    </row>
    <row r="127" ht="12.75">
      <c r="F127" s="31"/>
    </row>
    <row r="128" ht="12.75">
      <c r="F128" s="31"/>
    </row>
    <row r="129" ht="12.75">
      <c r="F129" s="31"/>
    </row>
    <row r="130" ht="12.75">
      <c r="F130" s="31"/>
    </row>
    <row r="131" ht="12.75">
      <c r="F131" s="31"/>
    </row>
    <row r="132" ht="12.75">
      <c r="F132" s="31"/>
    </row>
    <row r="133" ht="12.75">
      <c r="F133" s="31"/>
    </row>
    <row r="134" ht="12.75">
      <c r="F134" s="31"/>
    </row>
    <row r="135" ht="12.75">
      <c r="F135" s="31"/>
    </row>
    <row r="136" ht="12.75">
      <c r="F136" s="31"/>
    </row>
    <row r="137" ht="12.75">
      <c r="F137" s="31"/>
    </row>
    <row r="138" ht="12.75">
      <c r="F138" s="31"/>
    </row>
    <row r="139" ht="12.75">
      <c r="F139" s="31"/>
    </row>
    <row r="140" ht="12.75">
      <c r="F140" s="31"/>
    </row>
    <row r="141" ht="12.75">
      <c r="F141" s="31"/>
    </row>
    <row r="142" spans="1:6" ht="12.75">
      <c r="A142" s="31"/>
      <c r="F142" s="31"/>
    </row>
  </sheetData>
  <sheetProtection selectLockedCells="1" selectUnlockedCells="1"/>
  <conditionalFormatting sqref="F47">
    <cfRule type="cellIs" priority="1" dxfId="0" operator="greaterThan" stopIfTrue="1">
      <formula>Sheet1!$D$24-(2*Sheet1!$D$44)-(2*Sheet1!$D$45)</formula>
    </cfRule>
  </conditionalFormatting>
  <conditionalFormatting sqref="F49">
    <cfRule type="cellIs" priority="2" dxfId="0" operator="greaterThan" stopIfTrue="1">
      <formula>Sheet1!$D$24-(2*Sheet1!$D$44)-(2*Sheet1!$D$45)</formula>
    </cfRule>
  </conditionalFormatting>
  <dataValidations count="1">
    <dataValidation type="list" allowBlank="1" showErrorMessage="1" sqref="D25">
      <formula1>Sheet1!$I$21:$I$26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3"/>
  <legacyDrawing r:id="rId2"/>
  <oleObjects>
    <oleObject progId="opendocument.MathDocument.1" shapeId="9255354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P334"/>
  <sheetViews>
    <sheetView workbookViewId="0" topLeftCell="A1">
      <selection activeCell="B13" sqref="B13"/>
    </sheetView>
  </sheetViews>
  <sheetFormatPr defaultColWidth="11.421875" defaultRowHeight="12.75"/>
  <cols>
    <col min="1" max="1" width="11.421875" style="0" customWidth="1"/>
    <col min="2" max="2" width="22.57421875" style="0" customWidth="1"/>
    <col min="3" max="8" width="11.421875" style="0" customWidth="1"/>
    <col min="9" max="9" width="13.421875" style="0" customWidth="1"/>
    <col min="10" max="10" width="11.421875" style="0" customWidth="1"/>
    <col min="11" max="11" width="14.140625" style="0" customWidth="1"/>
    <col min="12" max="12" width="11.421875" style="0" customWidth="1"/>
    <col min="13" max="13" width="13.8515625" style="0" customWidth="1"/>
    <col min="14" max="14" width="11.421875" style="0" customWidth="1"/>
    <col min="15" max="15" width="11.421875" style="112" customWidth="1"/>
  </cols>
  <sheetData>
    <row r="3" spans="1:15" ht="12.75">
      <c r="A3" t="s">
        <v>128</v>
      </c>
      <c r="B3" t="s">
        <v>129</v>
      </c>
      <c r="C3" t="s">
        <v>130</v>
      </c>
      <c r="E3" t="s">
        <v>131</v>
      </c>
      <c r="H3" t="s">
        <v>132</v>
      </c>
      <c r="I3" t="s">
        <v>133</v>
      </c>
      <c r="J3" t="s">
        <v>134</v>
      </c>
      <c r="K3" t="s">
        <v>135</v>
      </c>
      <c r="L3" t="s">
        <v>136</v>
      </c>
      <c r="M3" t="s">
        <v>137</v>
      </c>
      <c r="O3" s="112" t="s">
        <v>138</v>
      </c>
    </row>
    <row r="4" ht="12.75">
      <c r="M4" t="s">
        <v>139</v>
      </c>
    </row>
    <row r="5" spans="1:16" ht="12.75">
      <c r="A5">
        <v>0.1</v>
      </c>
      <c r="B5" s="112">
        <f>C5+E5</f>
        <v>52.39017792985865</v>
      </c>
      <c r="C5" s="112">
        <f>A5*Sheet1!D29</f>
        <v>52</v>
      </c>
      <c r="E5" s="112">
        <f>(A5*A5)*O5</f>
        <v>0.3901779298586549</v>
      </c>
      <c r="I5" s="113"/>
      <c r="O5" s="112">
        <f>Sheet1!F65</f>
        <v>39.01779298586548</v>
      </c>
      <c r="P5" s="113"/>
    </row>
    <row r="6" spans="1:15" ht="12.75">
      <c r="A6">
        <v>0.2</v>
      </c>
      <c r="B6" s="112">
        <f>C6+E6</f>
        <v>105.56071171943462</v>
      </c>
      <c r="C6" s="112">
        <f>A6*Sheet1!D29</f>
        <v>104</v>
      </c>
      <c r="E6" s="112">
        <f aca="true" t="shared" si="0" ref="E6:E69">(A6*A6)*O6</f>
        <v>1.5607117194346196</v>
      </c>
      <c r="I6" s="113"/>
      <c r="O6" s="112">
        <f>Sheet1!F65</f>
        <v>39.01779298586548</v>
      </c>
    </row>
    <row r="7" spans="1:15" ht="12.75">
      <c r="A7">
        <v>0.3</v>
      </c>
      <c r="B7" s="112">
        <f>C7+E7</f>
        <v>159.5116013687279</v>
      </c>
      <c r="C7" s="112">
        <f>A7*Sheet1!D29</f>
        <v>156</v>
      </c>
      <c r="E7" s="112">
        <f t="shared" si="0"/>
        <v>3.5116013687278933</v>
      </c>
      <c r="H7">
        <v>2</v>
      </c>
      <c r="I7" s="113">
        <f>(0.5*Sheet1!D73*(3.141593*((Sheet1!D7/2)*(Sheet1!D7/2)))*(H7*H7*H7)*(Sheet1!D74/100))</f>
        <v>8.452848665624998</v>
      </c>
      <c r="J7" s="112" t="e">
        <f>VLOOKUP(I7,B5:C334,2,TRUE)</f>
        <v>#N/A</v>
      </c>
      <c r="K7" s="112" t="e">
        <f>J7/Sheet1!D29*Sheet1!D75</f>
        <v>#N/A</v>
      </c>
      <c r="L7" s="112" t="e">
        <f>J7-K7</f>
        <v>#N/A</v>
      </c>
      <c r="O7" s="112">
        <f>Sheet1!F65</f>
        <v>39.01779298586548</v>
      </c>
    </row>
    <row r="8" spans="1:15" ht="12.75">
      <c r="A8">
        <v>0.4</v>
      </c>
      <c r="B8" s="112">
        <f aca="true" t="shared" si="1" ref="B8:B71">C8+E8</f>
        <v>214.2428468777385</v>
      </c>
      <c r="C8" s="112">
        <f>A8*Sheet1!D29</f>
        <v>208</v>
      </c>
      <c r="E8" s="112">
        <f t="shared" si="0"/>
        <v>6.2428468777384785</v>
      </c>
      <c r="H8">
        <v>2.5</v>
      </c>
      <c r="I8" s="113">
        <f>(0.5*Sheet1!D73*(3.141593*((Sheet1!D7/2)*(Sheet1!D7/2)))*(H8*H8*H8)*(Sheet1!D74/100))</f>
        <v>16.509470050048826</v>
      </c>
      <c r="J8" s="112" t="e">
        <f>VLOOKUP(I8,B5:C334,2,TRUE)</f>
        <v>#N/A</v>
      </c>
      <c r="K8" s="112" t="e">
        <f>J8/Sheet1!D29*Sheet1!D75</f>
        <v>#N/A</v>
      </c>
      <c r="L8" s="112" t="e">
        <f>J8-K8</f>
        <v>#N/A</v>
      </c>
      <c r="O8" s="112">
        <f>Sheet1!F65</f>
        <v>39.01779298586548</v>
      </c>
    </row>
    <row r="9" spans="1:15" ht="12.75">
      <c r="A9">
        <v>0.5</v>
      </c>
      <c r="B9" s="112">
        <f t="shared" si="1"/>
        <v>269.7544482464664</v>
      </c>
      <c r="C9" s="112">
        <f>A9*Sheet1!D29</f>
        <v>260</v>
      </c>
      <c r="E9" s="112">
        <f t="shared" si="0"/>
        <v>9.75444824646637</v>
      </c>
      <c r="H9">
        <v>3</v>
      </c>
      <c r="I9" s="113">
        <f>(0.5*Sheet1!D73*(3.141593*((Sheet1!D7/2)*(Sheet1!D7/2)))*(H9*H9*H9)*(Sheet1!D74/100))</f>
        <v>28.52836424648437</v>
      </c>
      <c r="J9" s="112" t="e">
        <f>VLOOKUP(I9,B5:C334,2,TRUE)</f>
        <v>#N/A</v>
      </c>
      <c r="K9" s="112" t="e">
        <f>J9/Sheet1!D29*Sheet1!D75</f>
        <v>#N/A</v>
      </c>
      <c r="L9" s="112" t="e">
        <f aca="true" t="shared" si="2" ref="L9:L27">J9-K9</f>
        <v>#N/A</v>
      </c>
      <c r="O9" s="112">
        <f>Sheet1!F65</f>
        <v>39.01779298586548</v>
      </c>
    </row>
    <row r="10" spans="1:15" ht="12.75">
      <c r="A10">
        <v>0.6</v>
      </c>
      <c r="B10" s="112">
        <f t="shared" si="1"/>
        <v>326.0464054749116</v>
      </c>
      <c r="C10" s="112">
        <f>A10*Sheet1!D29</f>
        <v>312</v>
      </c>
      <c r="E10" s="112">
        <f t="shared" si="0"/>
        <v>14.046405474911573</v>
      </c>
      <c r="H10">
        <v>3.5</v>
      </c>
      <c r="I10" s="113">
        <f>(0.5*Sheet1!D73*(3.141593*((Sheet1!D7/2)*(Sheet1!D7/2)))*(H10*H10*H10)*(Sheet1!D74/100))</f>
        <v>45.30198581733398</v>
      </c>
      <c r="J10" s="112" t="e">
        <f>VLOOKUP(I10,B5:C334,2,TRUE)</f>
        <v>#N/A</v>
      </c>
      <c r="K10" s="112" t="e">
        <f>J10/Sheet1!D29*Sheet1!D75</f>
        <v>#N/A</v>
      </c>
      <c r="L10" s="112" t="e">
        <f t="shared" si="2"/>
        <v>#N/A</v>
      </c>
      <c r="O10" s="112">
        <f>Sheet1!F65</f>
        <v>39.01779298586548</v>
      </c>
    </row>
    <row r="11" spans="1:15" ht="12.75">
      <c r="A11">
        <v>0.7</v>
      </c>
      <c r="B11" s="112">
        <f t="shared" si="1"/>
        <v>383.1187185630741</v>
      </c>
      <c r="C11" s="112">
        <f>A11*Sheet1!D29</f>
        <v>364</v>
      </c>
      <c r="E11" s="112">
        <f t="shared" si="0"/>
        <v>19.118718563074083</v>
      </c>
      <c r="H11">
        <v>4</v>
      </c>
      <c r="I11" s="113">
        <f>(0.5*Sheet1!D73*(3.141593*((Sheet1!D7/2)*(Sheet1!D7/2)))*(H11*H11*H11)*(Sheet1!D74/100))</f>
        <v>67.62278932499999</v>
      </c>
      <c r="J11" s="112">
        <f>VLOOKUP(I11,B5:C334,2,TRUE)</f>
        <v>52</v>
      </c>
      <c r="K11" s="112">
        <f>J11/Sheet1!D29*Sheet1!D75</f>
        <v>0.13999999999999999</v>
      </c>
      <c r="L11" s="112">
        <f t="shared" si="2"/>
        <v>51.86</v>
      </c>
      <c r="O11" s="112">
        <f>Sheet1!F65</f>
        <v>39.01779298586548</v>
      </c>
    </row>
    <row r="12" spans="1:15" ht="12.75">
      <c r="A12">
        <v>0.8</v>
      </c>
      <c r="B12" s="112">
        <f t="shared" si="1"/>
        <v>440.9713875109539</v>
      </c>
      <c r="C12" s="112">
        <f>A12*Sheet1!D29</f>
        <v>416</v>
      </c>
      <c r="E12" s="112">
        <f t="shared" si="0"/>
        <v>24.971387510953914</v>
      </c>
      <c r="H12">
        <v>4.5</v>
      </c>
      <c r="I12" s="113">
        <f>(0.5*Sheet1!D73*(3.141593*((Sheet1!D7/2)*(Sheet1!D7/2)))*(H12*H12*H12)*(Sheet1!D74/100))</f>
        <v>96.28322933188477</v>
      </c>
      <c r="J12" s="112">
        <f>VLOOKUP(I12,B5:C334,2,TRUE)</f>
        <v>52</v>
      </c>
      <c r="K12" s="112">
        <f>J12/Sheet1!D29*Sheet1!D75</f>
        <v>0.13999999999999999</v>
      </c>
      <c r="L12" s="112">
        <f t="shared" si="2"/>
        <v>51.86</v>
      </c>
      <c r="O12" s="112">
        <f>Sheet1!F65</f>
        <v>39.01779298586548</v>
      </c>
    </row>
    <row r="13" spans="1:15" ht="12.75">
      <c r="A13">
        <v>0.9</v>
      </c>
      <c r="B13" s="112">
        <f t="shared" si="1"/>
        <v>499.60441231855106</v>
      </c>
      <c r="C13" s="112">
        <f>A13*Sheet1!D29</f>
        <v>468</v>
      </c>
      <c r="E13" s="112">
        <f t="shared" si="0"/>
        <v>31.604412318551045</v>
      </c>
      <c r="H13">
        <v>5</v>
      </c>
      <c r="I13" s="113">
        <f>(0.5*Sheet1!D73*(3.141593*((Sheet1!D7/2)*(Sheet1!D7/2)))*(H13*H13*H13)*(Sheet1!D74/100))</f>
        <v>132.0757604003906</v>
      </c>
      <c r="J13" s="112">
        <f>VLOOKUP(I13,B5:C334,2,TRUE)</f>
        <v>104</v>
      </c>
      <c r="K13" s="112">
        <f>J13/Sheet1!D29*Sheet1!D75</f>
        <v>0.27999999999999997</v>
      </c>
      <c r="L13" s="112">
        <f t="shared" si="2"/>
        <v>103.72</v>
      </c>
      <c r="O13" s="112">
        <f>Sheet1!F65</f>
        <v>39.01779298586548</v>
      </c>
    </row>
    <row r="14" spans="1:15" ht="12.75">
      <c r="A14">
        <v>1</v>
      </c>
      <c r="B14" s="112">
        <f t="shared" si="1"/>
        <v>559.0177929858655</v>
      </c>
      <c r="C14" s="112">
        <f>A14*Sheet1!D29</f>
        <v>520</v>
      </c>
      <c r="E14" s="112">
        <f t="shared" si="0"/>
        <v>39.01779298586548</v>
      </c>
      <c r="H14">
        <v>5.5</v>
      </c>
      <c r="I14" s="113">
        <f>(0.5*Sheet1!D73*(3.141593*((Sheet1!D7/2)*(Sheet1!D7/2)))*(H14*H14*H14)*(Sheet1!D74/100))</f>
        <v>175.7928370929199</v>
      </c>
      <c r="J14" s="112">
        <f>VLOOKUP(I14,B5:C334,2,TRUE)</f>
        <v>156</v>
      </c>
      <c r="K14" s="112">
        <f>J14/Sheet1!D29*Sheet1!D75</f>
        <v>0.42</v>
      </c>
      <c r="L14" s="112">
        <f t="shared" si="2"/>
        <v>155.58</v>
      </c>
      <c r="O14" s="112">
        <f>Sheet1!F65</f>
        <v>39.01779298586548</v>
      </c>
    </row>
    <row r="15" spans="1:15" ht="12.75">
      <c r="A15">
        <v>1.1</v>
      </c>
      <c r="B15" s="112">
        <f t="shared" si="1"/>
        <v>619.2115295128972</v>
      </c>
      <c r="C15" s="112">
        <f>A15*Sheet1!D29</f>
        <v>572</v>
      </c>
      <c r="E15" s="112">
        <f t="shared" si="0"/>
        <v>47.21152951289724</v>
      </c>
      <c r="H15">
        <v>6</v>
      </c>
      <c r="I15" s="113">
        <f>(0.5*Sheet1!D73*(3.141593*((Sheet1!D7/2)*(Sheet1!D7/2)))*(H15*H15*H15)*(Sheet1!D74/100))</f>
        <v>228.22691397187495</v>
      </c>
      <c r="J15" s="112">
        <f>VLOOKUP(I15,B5:C334,2,TRUE)</f>
        <v>208</v>
      </c>
      <c r="K15" s="112">
        <f>J15/Sheet1!D29*Sheet1!D75</f>
        <v>0.5599999999999999</v>
      </c>
      <c r="L15" s="112">
        <f t="shared" si="2"/>
        <v>207.44</v>
      </c>
      <c r="O15" s="112">
        <f>Sheet1!F65</f>
        <v>39.01779298586548</v>
      </c>
    </row>
    <row r="16" spans="1:15" ht="12.75">
      <c r="A16">
        <v>1.2</v>
      </c>
      <c r="B16" s="112">
        <f t="shared" si="1"/>
        <v>680.1856218996463</v>
      </c>
      <c r="C16" s="112">
        <f>A16*Sheet1!D29</f>
        <v>624</v>
      </c>
      <c r="E16" s="112">
        <f t="shared" si="0"/>
        <v>56.18562189964629</v>
      </c>
      <c r="H16">
        <v>6.5</v>
      </c>
      <c r="I16" s="113">
        <f>(0.5*Sheet1!D73*(3.141593*((Sheet1!D7/2)*(Sheet1!D7/2)))*(H16*H16*H16)*(Sheet1!D74/100))</f>
        <v>290.1704455996582</v>
      </c>
      <c r="J16" s="112">
        <f>VLOOKUP(I16,B5:C334,2,TRUE)</f>
        <v>260</v>
      </c>
      <c r="K16" s="112">
        <f>J16/Sheet1!D29*Sheet1!D75</f>
        <v>0.7</v>
      </c>
      <c r="L16" s="112">
        <f t="shared" si="2"/>
        <v>259.3</v>
      </c>
      <c r="O16" s="112">
        <f>Sheet1!F65</f>
        <v>39.01779298586548</v>
      </c>
    </row>
    <row r="17" spans="1:15" ht="12.75">
      <c r="A17">
        <v>1.3</v>
      </c>
      <c r="B17" s="112">
        <f t="shared" si="1"/>
        <v>741.9400701461127</v>
      </c>
      <c r="C17" s="112">
        <f>A17*Sheet1!D29</f>
        <v>676</v>
      </c>
      <c r="E17" s="112">
        <f t="shared" si="0"/>
        <v>65.94007014611267</v>
      </c>
      <c r="H17">
        <v>7</v>
      </c>
      <c r="I17" s="113">
        <f>(0.5*Sheet1!D73*(3.141593*((Sheet1!D7/2)*(Sheet1!D7/2)))*(H17*H17*H17)*(Sheet1!D74/100))</f>
        <v>362.4158865386718</v>
      </c>
      <c r="J17" s="112">
        <f>VLOOKUP(I17,B5:C334,2,TRUE)</f>
        <v>312</v>
      </c>
      <c r="K17" s="112">
        <f>J17/Sheet1!D29*Sheet1!D75</f>
        <v>0.84</v>
      </c>
      <c r="L17" s="112">
        <f t="shared" si="2"/>
        <v>311.16</v>
      </c>
      <c r="O17" s="112">
        <f>Sheet1!F65</f>
        <v>39.01779298586548</v>
      </c>
    </row>
    <row r="18" spans="1:15" ht="12.75">
      <c r="A18">
        <v>1.4</v>
      </c>
      <c r="B18" s="112">
        <f t="shared" si="1"/>
        <v>804.4748742522963</v>
      </c>
      <c r="C18" s="112">
        <f>A18*Sheet1!D29</f>
        <v>728</v>
      </c>
      <c r="E18" s="112">
        <f t="shared" si="0"/>
        <v>76.47487425229633</v>
      </c>
      <c r="H18">
        <v>7.5</v>
      </c>
      <c r="I18" s="113">
        <f>(0.5*Sheet1!D73*(3.141593*((Sheet1!D7/2)*(Sheet1!D7/2)))*(H18*H18*H18)*(Sheet1!D74/100))</f>
        <v>445.7556913513183</v>
      </c>
      <c r="J18" s="112">
        <f>VLOOKUP(I18,B5:C334,2,TRUE)</f>
        <v>416</v>
      </c>
      <c r="K18" s="112">
        <f>J18/Sheet1!D29*Sheet1!D75</f>
        <v>1.1199999999999999</v>
      </c>
      <c r="L18" s="112">
        <f t="shared" si="2"/>
        <v>414.88</v>
      </c>
      <c r="O18" s="112">
        <f>Sheet1!F65</f>
        <v>39.01779298586548</v>
      </c>
    </row>
    <row r="19" spans="1:15" ht="12.75">
      <c r="A19">
        <v>1.5</v>
      </c>
      <c r="B19" s="112">
        <f t="shared" si="1"/>
        <v>867.7900342181973</v>
      </c>
      <c r="C19" s="112">
        <f>A19*Sheet1!D29</f>
        <v>780</v>
      </c>
      <c r="E19" s="112">
        <f t="shared" si="0"/>
        <v>87.79003421819733</v>
      </c>
      <c r="H19">
        <v>8</v>
      </c>
      <c r="I19" s="113">
        <f>(0.5*Sheet1!D73*(3.141593*((Sheet1!D7/2)*(Sheet1!D7/2)))*(H19*H19*H19)*(Sheet1!D74/100))</f>
        <v>540.9823145999999</v>
      </c>
      <c r="J19" s="112">
        <f>VLOOKUP(I19,B5:C334,2,TRUE)</f>
        <v>468</v>
      </c>
      <c r="K19" s="112">
        <f>J19/Sheet1!D29*Sheet1!D75</f>
        <v>1.26</v>
      </c>
      <c r="L19" s="112">
        <f t="shared" si="2"/>
        <v>466.74</v>
      </c>
      <c r="O19" s="112">
        <f>Sheet1!F65</f>
        <v>39.01779298586548</v>
      </c>
    </row>
    <row r="20" spans="1:15" ht="12.75">
      <c r="A20">
        <v>1.6</v>
      </c>
      <c r="B20" s="112">
        <f t="shared" si="1"/>
        <v>931.8855500438157</v>
      </c>
      <c r="C20" s="112">
        <f>A20*Sheet1!D29</f>
        <v>832</v>
      </c>
      <c r="E20" s="112">
        <f t="shared" si="0"/>
        <v>99.88555004381566</v>
      </c>
      <c r="H20">
        <v>8.5</v>
      </c>
      <c r="I20" s="113">
        <f>(0.5*Sheet1!D73*(3.141593*((Sheet1!D7/2)*(Sheet1!D7/2)))*(H20*H20*H20)*(Sheet1!D74/100))</f>
        <v>648.8882108471191</v>
      </c>
      <c r="J20" s="112">
        <f>VLOOKUP(I20,B5:C334,2,TRUE)</f>
        <v>572</v>
      </c>
      <c r="K20" s="112">
        <f>J20/Sheet1!D29*Sheet1!D75</f>
        <v>1.54</v>
      </c>
      <c r="L20" s="112">
        <f t="shared" si="2"/>
        <v>570.46</v>
      </c>
      <c r="O20" s="112">
        <f>Sheet1!F65</f>
        <v>39.01779298586548</v>
      </c>
    </row>
    <row r="21" spans="1:15" ht="12.75">
      <c r="A21">
        <v>1.7</v>
      </c>
      <c r="B21" s="112">
        <f t="shared" si="1"/>
        <v>996.7614217291513</v>
      </c>
      <c r="C21" s="112">
        <f>A21*Sheet1!D29</f>
        <v>884</v>
      </c>
      <c r="E21" s="112">
        <f t="shared" si="0"/>
        <v>112.76142172915124</v>
      </c>
      <c r="H21">
        <v>9</v>
      </c>
      <c r="I21" s="113">
        <f>(0.5*Sheet1!D73*(3.141593*((Sheet1!D7/2)*(Sheet1!D7/2)))*(H21*H21*H21)*(Sheet1!D74/100))</f>
        <v>770.2658346550782</v>
      </c>
      <c r="J21" s="112">
        <f>VLOOKUP(I21,B5:C334,2,TRUE)</f>
        <v>676</v>
      </c>
      <c r="K21" s="112">
        <f>J21/Sheet1!D29*Sheet1!D75</f>
        <v>1.8199999999999998</v>
      </c>
      <c r="L21" s="112">
        <f t="shared" si="2"/>
        <v>674.18</v>
      </c>
      <c r="O21" s="112">
        <f>Sheet1!F65</f>
        <v>39.01779298586548</v>
      </c>
    </row>
    <row r="22" spans="1:15" ht="12.75">
      <c r="A22">
        <v>1.8</v>
      </c>
      <c r="B22" s="112">
        <f t="shared" si="1"/>
        <v>1062.4176492742042</v>
      </c>
      <c r="C22" s="112">
        <f>A22*Sheet1!D29</f>
        <v>936</v>
      </c>
      <c r="E22" s="112">
        <f t="shared" si="0"/>
        <v>126.41764927420418</v>
      </c>
      <c r="H22">
        <v>9.5</v>
      </c>
      <c r="I22" s="113">
        <f>(0.5*Sheet1!D73*(3.141593*((Sheet1!D7/2)*(Sheet1!D7/2)))*(H22*H22*H22)*(Sheet1!D74/100))</f>
        <v>905.9076405862792</v>
      </c>
      <c r="J22" s="112">
        <f>VLOOKUP(I22,B5:C334,2,TRUE)</f>
        <v>780</v>
      </c>
      <c r="K22" s="112">
        <f>J22/Sheet1!D29*Sheet1!D75</f>
        <v>2.0999999999999996</v>
      </c>
      <c r="L22" s="112">
        <f t="shared" si="2"/>
        <v>777.9</v>
      </c>
      <c r="O22" s="112">
        <f>Sheet1!F65</f>
        <v>39.01779298586548</v>
      </c>
    </row>
    <row r="23" spans="1:15" ht="12.75">
      <c r="A23">
        <v>1.9</v>
      </c>
      <c r="B23" s="112">
        <f t="shared" si="1"/>
        <v>1128.8542326789743</v>
      </c>
      <c r="C23" s="112">
        <f>A23*Sheet1!D29</f>
        <v>988</v>
      </c>
      <c r="E23" s="112">
        <f t="shared" si="0"/>
        <v>140.8542326789744</v>
      </c>
      <c r="H23">
        <v>10</v>
      </c>
      <c r="I23" s="113">
        <f>(0.5*Sheet1!D73*(3.141593*((Sheet1!D7/2)*(Sheet1!D7/2)))*(H23*H23*H23)*(Sheet1!D74/100))</f>
        <v>1056.6060832031249</v>
      </c>
      <c r="J23" s="112">
        <f>VLOOKUP(I23,B5:C334,2,TRUE)</f>
        <v>884</v>
      </c>
      <c r="K23" s="112">
        <f>J23/Sheet1!D29*Sheet1!D75</f>
        <v>2.38</v>
      </c>
      <c r="L23" s="112">
        <f t="shared" si="2"/>
        <v>881.62</v>
      </c>
      <c r="O23" s="112">
        <f>Sheet1!F65</f>
        <v>39.01779298586548</v>
      </c>
    </row>
    <row r="24" spans="1:15" ht="12.75">
      <c r="A24">
        <v>2</v>
      </c>
      <c r="B24" s="112">
        <f t="shared" si="1"/>
        <v>1196.0711719434619</v>
      </c>
      <c r="C24" s="112">
        <f>A24*Sheet1!D29</f>
        <v>1040</v>
      </c>
      <c r="E24" s="112">
        <f t="shared" si="0"/>
        <v>156.07117194346193</v>
      </c>
      <c r="H24">
        <v>10.5</v>
      </c>
      <c r="I24" s="113">
        <f>(0.5*Sheet1!D73*(3.141593*((Sheet1!D7/2)*(Sheet1!D7/2)))*(H24*H24*H24)*(Sheet1!D74/100))</f>
        <v>1223.1536170680174</v>
      </c>
      <c r="J24" s="112">
        <f>VLOOKUP(I24,B5:C334,2,TRUE)</f>
        <v>1040</v>
      </c>
      <c r="K24" s="112">
        <f>J24/Sheet1!D29*Sheet1!D75</f>
        <v>2.8</v>
      </c>
      <c r="L24" s="112">
        <f t="shared" si="2"/>
        <v>1037.2</v>
      </c>
      <c r="O24" s="112">
        <f>Sheet1!F65</f>
        <v>39.01779298586548</v>
      </c>
    </row>
    <row r="25" spans="1:15" ht="12.75">
      <c r="A25">
        <v>2.1</v>
      </c>
      <c r="B25" s="112">
        <f t="shared" si="1"/>
        <v>1264.068467067667</v>
      </c>
      <c r="C25" s="112">
        <f>A25*Sheet1!D29</f>
        <v>1092</v>
      </c>
      <c r="E25" s="112">
        <f t="shared" si="0"/>
        <v>172.0684670676668</v>
      </c>
      <c r="H25">
        <v>11</v>
      </c>
      <c r="I25" s="113">
        <f>(0.5*Sheet1!D73*(3.141593*((Sheet1!D7/2)*(Sheet1!D7/2)))*(H25*H25*H25)*(Sheet1!D74/100))</f>
        <v>1406.3426967433593</v>
      </c>
      <c r="J25" s="112">
        <f>VLOOKUP(I25,B5:C334,2,TRUE)</f>
        <v>1196</v>
      </c>
      <c r="K25" s="112">
        <f>J25/Sheet1!D29*Sheet1!D75</f>
        <v>3.2199999999999998</v>
      </c>
      <c r="L25" s="112">
        <f t="shared" si="2"/>
        <v>1192.78</v>
      </c>
      <c r="O25" s="112">
        <f>Sheet1!F65</f>
        <v>39.01779298586548</v>
      </c>
    </row>
    <row r="26" spans="1:15" ht="12.75">
      <c r="A26">
        <v>2.2</v>
      </c>
      <c r="B26" s="112">
        <f t="shared" si="1"/>
        <v>1332.846118051589</v>
      </c>
      <c r="C26" s="112">
        <f>A26*Sheet1!D29</f>
        <v>1144</v>
      </c>
      <c r="E26" s="112">
        <f t="shared" si="0"/>
        <v>188.84611805158897</v>
      </c>
      <c r="H26">
        <v>11.5</v>
      </c>
      <c r="I26" s="113">
        <f>(0.5*Sheet1!D73*(3.141593*((Sheet1!D7/2)*(Sheet1!D7/2)))*(H26*H26*H26)*(Sheet1!D74/100))</f>
        <v>1606.9657767915528</v>
      </c>
      <c r="J26" s="112">
        <f>VLOOKUP(I26,B5:C334,2,TRUE)</f>
        <v>1300</v>
      </c>
      <c r="K26" s="112">
        <f>J26/Sheet1!D29*Sheet1!D75</f>
        <v>3.5</v>
      </c>
      <c r="L26" s="112">
        <f t="shared" si="2"/>
        <v>1296.5</v>
      </c>
      <c r="O26" s="112">
        <f>Sheet1!F65</f>
        <v>39.01779298586548</v>
      </c>
    </row>
    <row r="27" spans="1:15" ht="12.75">
      <c r="A27">
        <v>2.3</v>
      </c>
      <c r="B27" s="112">
        <f t="shared" si="1"/>
        <v>1402.4041248952283</v>
      </c>
      <c r="C27" s="112">
        <f>A27*Sheet1!D29</f>
        <v>1196</v>
      </c>
      <c r="E27" s="112">
        <f t="shared" si="0"/>
        <v>206.40412489522836</v>
      </c>
      <c r="H27">
        <v>12</v>
      </c>
      <c r="I27" s="113">
        <f>(0.5*Sheet1!D73*(3.141593*((Sheet1!D7/2)*(Sheet1!D7/2)))*(H27*H27*H27)*(Sheet1!D74/100))</f>
        <v>1825.8153117749996</v>
      </c>
      <c r="J27" s="112">
        <f>VLOOKUP(I27,B5:C334,2,TRUE)</f>
        <v>1456</v>
      </c>
      <c r="K27" s="112">
        <f>J27/Sheet1!D29*Sheet1!D75</f>
        <v>3.9199999999999995</v>
      </c>
      <c r="L27" s="112">
        <f t="shared" si="2"/>
        <v>1452.08</v>
      </c>
      <c r="O27" s="112">
        <f>Sheet1!F65</f>
        <v>39.01779298586548</v>
      </c>
    </row>
    <row r="28" spans="1:15" ht="12.75">
      <c r="A28">
        <v>2.4</v>
      </c>
      <c r="B28" s="112">
        <f t="shared" si="1"/>
        <v>1472.7424875985853</v>
      </c>
      <c r="C28" s="112">
        <f>A28*Sheet1!D29</f>
        <v>1248</v>
      </c>
      <c r="E28" s="112">
        <f t="shared" si="0"/>
        <v>224.74248759858517</v>
      </c>
      <c r="I28" s="113"/>
      <c r="O28" s="112">
        <f>Sheet1!F65</f>
        <v>39.01779298586548</v>
      </c>
    </row>
    <row r="29" spans="1:15" ht="12.75">
      <c r="A29">
        <v>2.5</v>
      </c>
      <c r="B29" s="112">
        <f t="shared" si="1"/>
        <v>1543.8612061616593</v>
      </c>
      <c r="C29" s="112">
        <f>A29*Sheet1!D29</f>
        <v>1300</v>
      </c>
      <c r="E29" s="112">
        <f t="shared" si="0"/>
        <v>243.86120616165928</v>
      </c>
      <c r="I29" s="113"/>
      <c r="O29" s="112">
        <f>Sheet1!F65</f>
        <v>39.01779298586548</v>
      </c>
    </row>
    <row r="30" spans="1:15" ht="12.75">
      <c r="A30">
        <v>2.6</v>
      </c>
      <c r="B30" s="112">
        <f t="shared" si="1"/>
        <v>1615.7602805844508</v>
      </c>
      <c r="C30" s="112">
        <f>A30*Sheet1!D29</f>
        <v>1352</v>
      </c>
      <c r="E30" s="112">
        <f t="shared" si="0"/>
        <v>263.7602805844507</v>
      </c>
      <c r="I30" s="113"/>
      <c r="O30" s="112">
        <f>Sheet1!F65</f>
        <v>39.01779298586548</v>
      </c>
    </row>
    <row r="31" spans="1:15" ht="12.75">
      <c r="A31">
        <v>2.7</v>
      </c>
      <c r="B31" s="112">
        <f t="shared" si="1"/>
        <v>1688.4397108669593</v>
      </c>
      <c r="C31" s="112">
        <f>A31*Sheet1!D29</f>
        <v>1404</v>
      </c>
      <c r="E31" s="112">
        <f t="shared" si="0"/>
        <v>284.4397108669594</v>
      </c>
      <c r="I31" s="113"/>
      <c r="O31" s="112">
        <f>Sheet1!F65</f>
        <v>39.01779298586548</v>
      </c>
    </row>
    <row r="32" spans="1:15" ht="12.75">
      <c r="A32">
        <v>2.8</v>
      </c>
      <c r="B32" s="112">
        <f t="shared" si="1"/>
        <v>1761.8994970091853</v>
      </c>
      <c r="C32" s="112">
        <f>A32*Sheet1!D29</f>
        <v>1456</v>
      </c>
      <c r="E32" s="112">
        <f t="shared" si="0"/>
        <v>305.8994970091853</v>
      </c>
      <c r="I32" s="113"/>
      <c r="O32" s="112">
        <f>Sheet1!F65</f>
        <v>39.01779298586548</v>
      </c>
    </row>
    <row r="33" spans="1:15" ht="12.75">
      <c r="A33">
        <v>2.9</v>
      </c>
      <c r="B33" s="112">
        <f t="shared" si="1"/>
        <v>1836.1396390111288</v>
      </c>
      <c r="C33" s="112">
        <f>A33*Sheet1!D29</f>
        <v>1508</v>
      </c>
      <c r="E33" s="112">
        <f t="shared" si="0"/>
        <v>328.13963901112874</v>
      </c>
      <c r="I33" s="113"/>
      <c r="O33" s="112">
        <f>Sheet1!F65</f>
        <v>39.01779298586548</v>
      </c>
    </row>
    <row r="34" spans="1:15" ht="12.75">
      <c r="A34">
        <v>3</v>
      </c>
      <c r="B34" s="112">
        <f t="shared" si="1"/>
        <v>1911.1601368727893</v>
      </c>
      <c r="C34" s="112">
        <f>A34*Sheet1!D29</f>
        <v>1560</v>
      </c>
      <c r="E34" s="112">
        <f t="shared" si="0"/>
        <v>351.16013687278934</v>
      </c>
      <c r="I34" s="113"/>
      <c r="O34" s="112">
        <f>Sheet1!F65</f>
        <v>39.01779298586548</v>
      </c>
    </row>
    <row r="35" spans="1:15" ht="12.75">
      <c r="A35">
        <v>3.1</v>
      </c>
      <c r="B35" s="112">
        <f t="shared" si="1"/>
        <v>1986.9609905941675</v>
      </c>
      <c r="C35" s="112">
        <f>A35*Sheet1!D29</f>
        <v>1612</v>
      </c>
      <c r="E35" s="112">
        <f t="shared" si="0"/>
        <v>374.96099059416736</v>
      </c>
      <c r="O35" s="112">
        <f>Sheet1!F65</f>
        <v>39.01779298586548</v>
      </c>
    </row>
    <row r="36" spans="1:15" ht="12.75">
      <c r="A36">
        <v>3.2</v>
      </c>
      <c r="B36" s="112">
        <f t="shared" si="1"/>
        <v>2063.5422001752627</v>
      </c>
      <c r="C36" s="112">
        <f>A36*Sheet1!D29</f>
        <v>1664</v>
      </c>
      <c r="E36" s="112">
        <f t="shared" si="0"/>
        <v>399.5422001752626</v>
      </c>
      <c r="O36" s="112">
        <f>Sheet1!F65</f>
        <v>39.01779298586548</v>
      </c>
    </row>
    <row r="37" spans="1:15" ht="12.75">
      <c r="A37">
        <v>3.3</v>
      </c>
      <c r="B37" s="112">
        <f t="shared" si="1"/>
        <v>2140.903765616075</v>
      </c>
      <c r="C37" s="112">
        <f>A37*Sheet1!D29</f>
        <v>1716</v>
      </c>
      <c r="E37" s="112">
        <f t="shared" si="0"/>
        <v>424.9037656160751</v>
      </c>
      <c r="O37" s="112">
        <f>Sheet1!F65</f>
        <v>39.01779298586548</v>
      </c>
    </row>
    <row r="38" spans="1:15" ht="12.75">
      <c r="A38">
        <v>3.4</v>
      </c>
      <c r="B38" s="112">
        <f t="shared" si="1"/>
        <v>2219.045686916605</v>
      </c>
      <c r="C38" s="112">
        <f>A38*Sheet1!D29</f>
        <v>1768</v>
      </c>
      <c r="E38" s="112">
        <f t="shared" si="0"/>
        <v>451.04568691660495</v>
      </c>
      <c r="O38" s="112">
        <f>Sheet1!F65</f>
        <v>39.01779298586548</v>
      </c>
    </row>
    <row r="39" spans="1:15" ht="12.75">
      <c r="A39">
        <v>3.5</v>
      </c>
      <c r="B39" s="112">
        <f t="shared" si="1"/>
        <v>2297.9679640768522</v>
      </c>
      <c r="C39" s="112">
        <f>A39*Sheet1!D29</f>
        <v>1820</v>
      </c>
      <c r="E39" s="112">
        <f t="shared" si="0"/>
        <v>477.9679640768522</v>
      </c>
      <c r="O39" s="112">
        <f>Sheet1!F65</f>
        <v>39.01779298586548</v>
      </c>
    </row>
    <row r="40" spans="1:15" ht="12.75">
      <c r="A40">
        <v>3.6</v>
      </c>
      <c r="B40" s="112">
        <f t="shared" si="1"/>
        <v>2377.670597096817</v>
      </c>
      <c r="C40" s="112">
        <f>A40*Sheet1!D29</f>
        <v>1872</v>
      </c>
      <c r="E40" s="112">
        <f t="shared" si="0"/>
        <v>505.6705970968167</v>
      </c>
      <c r="O40" s="112">
        <f>Sheet1!F65</f>
        <v>39.01779298586548</v>
      </c>
    </row>
    <row r="41" spans="1:15" ht="12.75">
      <c r="A41">
        <v>3.7</v>
      </c>
      <c r="B41" s="112">
        <f t="shared" si="1"/>
        <v>2458.1535859764986</v>
      </c>
      <c r="C41" s="112">
        <f>A41*Sheet1!D29</f>
        <v>1924</v>
      </c>
      <c r="E41" s="112">
        <f t="shared" si="0"/>
        <v>534.1535859764986</v>
      </c>
      <c r="O41" s="112">
        <f>Sheet1!F65</f>
        <v>39.01779298586548</v>
      </c>
    </row>
    <row r="42" spans="1:15" ht="12.75">
      <c r="A42">
        <v>3.8</v>
      </c>
      <c r="B42" s="112">
        <f t="shared" si="1"/>
        <v>2539.4169307158977</v>
      </c>
      <c r="C42" s="112">
        <f>A42*Sheet1!D29</f>
        <v>1976</v>
      </c>
      <c r="E42" s="112">
        <f t="shared" si="0"/>
        <v>563.4169307158976</v>
      </c>
      <c r="O42" s="112">
        <f>Sheet1!F65</f>
        <v>39.01779298586548</v>
      </c>
    </row>
    <row r="43" spans="1:15" ht="12.75">
      <c r="A43">
        <v>3.9</v>
      </c>
      <c r="B43" s="112">
        <f t="shared" si="1"/>
        <v>2621.460631315014</v>
      </c>
      <c r="C43" s="112">
        <f>A43*Sheet1!D29</f>
        <v>2028</v>
      </c>
      <c r="E43" s="112">
        <f t="shared" si="0"/>
        <v>593.460631315014</v>
      </c>
      <c r="O43" s="112">
        <f>Sheet1!F65</f>
        <v>39.01779298586548</v>
      </c>
    </row>
    <row r="44" spans="1:15" ht="12.75">
      <c r="A44">
        <v>4</v>
      </c>
      <c r="B44" s="112">
        <f t="shared" si="1"/>
        <v>2704.2846877738475</v>
      </c>
      <c r="C44" s="112">
        <f>A44*Sheet1!D29</f>
        <v>2080</v>
      </c>
      <c r="E44" s="112">
        <f t="shared" si="0"/>
        <v>624.2846877738477</v>
      </c>
      <c r="O44" s="112">
        <f>Sheet1!F65</f>
        <v>39.01779298586548</v>
      </c>
    </row>
    <row r="45" spans="1:15" ht="12.75">
      <c r="A45">
        <v>4.1</v>
      </c>
      <c r="B45" s="112">
        <f t="shared" si="1"/>
        <v>2787.8891000923986</v>
      </c>
      <c r="C45" s="112">
        <f>A45*Sheet1!D29</f>
        <v>2132</v>
      </c>
      <c r="E45" s="112">
        <f t="shared" si="0"/>
        <v>655.8891000923987</v>
      </c>
      <c r="O45" s="112">
        <f>Sheet1!F65</f>
        <v>39.01779298586548</v>
      </c>
    </row>
    <row r="46" spans="1:15" ht="12.75">
      <c r="A46">
        <v>4.2</v>
      </c>
      <c r="B46" s="112">
        <f t="shared" si="1"/>
        <v>2872.273868270667</v>
      </c>
      <c r="C46" s="112">
        <f>A46*Sheet1!D29</f>
        <v>2184</v>
      </c>
      <c r="E46" s="112">
        <f t="shared" si="0"/>
        <v>688.2738682706672</v>
      </c>
      <c r="O46" s="112">
        <f>Sheet1!F65</f>
        <v>39.01779298586548</v>
      </c>
    </row>
    <row r="47" spans="1:15" ht="12.75">
      <c r="A47">
        <v>4.3</v>
      </c>
      <c r="B47" s="112">
        <f t="shared" si="1"/>
        <v>2957.438992308653</v>
      </c>
      <c r="C47" s="112">
        <f>A47*Sheet1!D29</f>
        <v>2236</v>
      </c>
      <c r="E47" s="112">
        <f t="shared" si="0"/>
        <v>721.4389923086527</v>
      </c>
      <c r="O47" s="112">
        <f>Sheet1!F65</f>
        <v>39.01779298586548</v>
      </c>
    </row>
    <row r="48" spans="1:15" ht="12.75">
      <c r="A48">
        <v>4.4</v>
      </c>
      <c r="B48" s="112">
        <f t="shared" si="1"/>
        <v>3043.384472206356</v>
      </c>
      <c r="C48" s="112">
        <f>A48*Sheet1!D29</f>
        <v>2288</v>
      </c>
      <c r="E48" s="112">
        <f t="shared" si="0"/>
        <v>755.3844722063559</v>
      </c>
      <c r="O48" s="112">
        <f>Sheet1!F65</f>
        <v>39.01779298586548</v>
      </c>
    </row>
    <row r="49" spans="1:15" ht="12.75">
      <c r="A49">
        <v>4.5</v>
      </c>
      <c r="B49" s="112">
        <f t="shared" si="1"/>
        <v>3130.110307963776</v>
      </c>
      <c r="C49" s="112">
        <f>A49*Sheet1!D29</f>
        <v>2340</v>
      </c>
      <c r="E49" s="112">
        <f t="shared" si="0"/>
        <v>790.110307963776</v>
      </c>
      <c r="O49" s="112">
        <f>Sheet1!F65</f>
        <v>39.01779298586548</v>
      </c>
    </row>
    <row r="50" spans="1:15" ht="12.75">
      <c r="A50">
        <v>4.6</v>
      </c>
      <c r="B50" s="112">
        <f t="shared" si="1"/>
        <v>3217.6164995809136</v>
      </c>
      <c r="C50" s="112">
        <f>A50*Sheet1!D29</f>
        <v>2392</v>
      </c>
      <c r="E50" s="112">
        <f t="shared" si="0"/>
        <v>825.6164995809135</v>
      </c>
      <c r="O50" s="112">
        <f>Sheet1!F65</f>
        <v>39.01779298586548</v>
      </c>
    </row>
    <row r="51" spans="1:15" ht="12.75">
      <c r="A51">
        <v>4.7</v>
      </c>
      <c r="B51" s="112">
        <f t="shared" si="1"/>
        <v>3305.9030470577686</v>
      </c>
      <c r="C51" s="112">
        <f>A51*Sheet1!D29</f>
        <v>2444</v>
      </c>
      <c r="E51" s="112">
        <f t="shared" si="0"/>
        <v>861.9030470577686</v>
      </c>
      <c r="O51" s="112">
        <f>Sheet1!F65</f>
        <v>39.01779298586548</v>
      </c>
    </row>
    <row r="52" spans="1:15" ht="12.75">
      <c r="A52">
        <v>4.8</v>
      </c>
      <c r="B52" s="112">
        <f t="shared" si="1"/>
        <v>3394.9699503943407</v>
      </c>
      <c r="C52" s="112">
        <f>A52*Sheet1!D29</f>
        <v>2496</v>
      </c>
      <c r="E52" s="112">
        <f t="shared" si="0"/>
        <v>898.9699503943407</v>
      </c>
      <c r="O52" s="112">
        <f>Sheet1!F65</f>
        <v>39.01779298586548</v>
      </c>
    </row>
    <row r="53" spans="1:15" ht="12.75">
      <c r="A53">
        <v>4.9</v>
      </c>
      <c r="B53" s="112">
        <f t="shared" si="1"/>
        <v>3484.8172095906302</v>
      </c>
      <c r="C53" s="112">
        <f>A53*Sheet1!D29</f>
        <v>2548</v>
      </c>
      <c r="E53" s="112">
        <f t="shared" si="0"/>
        <v>936.8172095906305</v>
      </c>
      <c r="O53" s="112">
        <f>Sheet1!F65</f>
        <v>39.01779298586548</v>
      </c>
    </row>
    <row r="54" spans="1:15" ht="12.75">
      <c r="A54">
        <v>5</v>
      </c>
      <c r="B54" s="112">
        <f t="shared" si="1"/>
        <v>3575.4448246466372</v>
      </c>
      <c r="C54" s="112">
        <f>A54*Sheet1!D29</f>
        <v>2600</v>
      </c>
      <c r="E54" s="112">
        <f t="shared" si="0"/>
        <v>975.4448246466371</v>
      </c>
      <c r="O54" s="112">
        <f>Sheet1!F65</f>
        <v>39.01779298586548</v>
      </c>
    </row>
    <row r="55" spans="1:15" ht="12.75">
      <c r="A55">
        <v>5.1</v>
      </c>
      <c r="B55" s="112">
        <f t="shared" si="1"/>
        <v>3666.8527955623613</v>
      </c>
      <c r="C55" s="112">
        <f>A55*Sheet1!D29</f>
        <v>2652</v>
      </c>
      <c r="E55" s="112">
        <f t="shared" si="0"/>
        <v>1014.8527955623612</v>
      </c>
      <c r="O55" s="112">
        <f>Sheet1!F65</f>
        <v>39.01779298586548</v>
      </c>
    </row>
    <row r="56" spans="1:15" ht="12.75">
      <c r="A56">
        <v>5.2</v>
      </c>
      <c r="B56" s="112">
        <f t="shared" si="1"/>
        <v>3759.041122337803</v>
      </c>
      <c r="C56" s="112">
        <f>A56*Sheet1!D29</f>
        <v>2704</v>
      </c>
      <c r="E56" s="112">
        <f t="shared" si="0"/>
        <v>1055.0411223378028</v>
      </c>
      <c r="O56" s="112">
        <f>Sheet1!F65</f>
        <v>39.01779298586548</v>
      </c>
    </row>
    <row r="57" spans="1:15" ht="12.75">
      <c r="A57">
        <v>5.3</v>
      </c>
      <c r="B57" s="112">
        <f t="shared" si="1"/>
        <v>3852.0098049729613</v>
      </c>
      <c r="C57" s="112">
        <f>A57*Sheet1!D29</f>
        <v>2756</v>
      </c>
      <c r="E57" s="112">
        <f t="shared" si="0"/>
        <v>1096.0098049729613</v>
      </c>
      <c r="O57" s="112">
        <f>Sheet1!F65</f>
        <v>39.01779298586548</v>
      </c>
    </row>
    <row r="58" spans="1:15" ht="12.75">
      <c r="A58">
        <v>5.4</v>
      </c>
      <c r="B58" s="112">
        <f t="shared" si="1"/>
        <v>3945.7588434678373</v>
      </c>
      <c r="C58" s="112">
        <f>A58*Sheet1!D29</f>
        <v>2808</v>
      </c>
      <c r="E58" s="112">
        <f t="shared" si="0"/>
        <v>1137.7588434678376</v>
      </c>
      <c r="O58" s="112">
        <f>Sheet1!F65</f>
        <v>39.01779298586548</v>
      </c>
    </row>
    <row r="59" spans="1:15" ht="12.75">
      <c r="A59">
        <v>5.5</v>
      </c>
      <c r="B59" s="112">
        <f t="shared" si="1"/>
        <v>4040.288237822431</v>
      </c>
      <c r="C59" s="112">
        <f>A59*Sheet1!D29</f>
        <v>2860</v>
      </c>
      <c r="E59" s="112">
        <f t="shared" si="0"/>
        <v>1180.2882378224308</v>
      </c>
      <c r="O59" s="112">
        <f>Sheet1!F65</f>
        <v>39.01779298586548</v>
      </c>
    </row>
    <row r="60" spans="1:15" ht="12.75">
      <c r="A60">
        <v>5.6</v>
      </c>
      <c r="B60" s="112">
        <f t="shared" si="1"/>
        <v>4135.597988036741</v>
      </c>
      <c r="C60" s="112">
        <f>A60*Sheet1!D29</f>
        <v>2912</v>
      </c>
      <c r="E60" s="112">
        <f t="shared" si="0"/>
        <v>1223.5979880367413</v>
      </c>
      <c r="O60" s="112">
        <f>Sheet1!F65</f>
        <v>39.01779298586548</v>
      </c>
    </row>
    <row r="61" spans="1:15" ht="12.75">
      <c r="A61">
        <v>5.7</v>
      </c>
      <c r="B61" s="112">
        <f t="shared" si="1"/>
        <v>4231.68809411077</v>
      </c>
      <c r="C61" s="112">
        <f>A61*Sheet1!D29</f>
        <v>2964</v>
      </c>
      <c r="E61" s="112">
        <f t="shared" si="0"/>
        <v>1267.6880941107697</v>
      </c>
      <c r="O61" s="112">
        <f>Sheet1!F65</f>
        <v>39.01779298586548</v>
      </c>
    </row>
    <row r="62" spans="1:15" ht="12.75">
      <c r="A62">
        <v>5.8</v>
      </c>
      <c r="B62" s="112">
        <f t="shared" si="1"/>
        <v>4328.558556044515</v>
      </c>
      <c r="C62" s="112">
        <f>A62*Sheet1!D29</f>
        <v>3016</v>
      </c>
      <c r="E62" s="112">
        <f t="shared" si="0"/>
        <v>1312.558556044515</v>
      </c>
      <c r="O62" s="112">
        <f>Sheet1!F65</f>
        <v>39.01779298586548</v>
      </c>
    </row>
    <row r="63" spans="1:15" ht="12.75">
      <c r="A63">
        <v>5.9</v>
      </c>
      <c r="B63" s="112">
        <f t="shared" si="1"/>
        <v>4426.209373837977</v>
      </c>
      <c r="C63" s="112">
        <f>A63*Sheet1!D29</f>
        <v>3068</v>
      </c>
      <c r="E63" s="112">
        <f t="shared" si="0"/>
        <v>1358.2093738379776</v>
      </c>
      <c r="O63" s="112">
        <f>Sheet1!F65</f>
        <v>39.01779298586548</v>
      </c>
    </row>
    <row r="64" spans="1:15" ht="12.75">
      <c r="A64">
        <v>6</v>
      </c>
      <c r="B64" s="112">
        <f t="shared" si="1"/>
        <v>4524.640547491157</v>
      </c>
      <c r="C64" s="112">
        <f>A64*Sheet1!D29</f>
        <v>3120</v>
      </c>
      <c r="E64" s="112">
        <f t="shared" si="0"/>
        <v>1404.6405474911573</v>
      </c>
      <c r="O64" s="112">
        <f>Sheet1!F65</f>
        <v>39.01779298586548</v>
      </c>
    </row>
    <row r="65" spans="1:15" ht="12.75">
      <c r="A65">
        <v>6.1</v>
      </c>
      <c r="B65" s="112">
        <f t="shared" si="1"/>
        <v>4623.852077004054</v>
      </c>
      <c r="C65" s="112">
        <f>A65*Sheet1!D29</f>
        <v>3172</v>
      </c>
      <c r="E65" s="112">
        <f t="shared" si="0"/>
        <v>1451.8520770040543</v>
      </c>
      <c r="O65" s="112">
        <f>Sheet1!F65</f>
        <v>39.01779298586548</v>
      </c>
    </row>
    <row r="66" spans="1:15" ht="12.75">
      <c r="A66">
        <v>6.2</v>
      </c>
      <c r="B66" s="112">
        <f t="shared" si="1"/>
        <v>4723.84396237667</v>
      </c>
      <c r="C66" s="112">
        <f>A66*Sheet1!D29</f>
        <v>3224</v>
      </c>
      <c r="E66" s="112">
        <f t="shared" si="0"/>
        <v>1499.8439623766694</v>
      </c>
      <c r="O66" s="112">
        <f>Sheet1!F65</f>
        <v>39.01779298586548</v>
      </c>
    </row>
    <row r="67" spans="1:15" ht="12.75">
      <c r="A67">
        <v>6.3</v>
      </c>
      <c r="B67" s="112">
        <f t="shared" si="1"/>
        <v>4824.616203609001</v>
      </c>
      <c r="C67" s="112">
        <f>A67*Sheet1!D29</f>
        <v>3276</v>
      </c>
      <c r="E67" s="112">
        <f t="shared" si="0"/>
        <v>1548.6162036090009</v>
      </c>
      <c r="O67" s="112">
        <f>Sheet1!F65</f>
        <v>39.01779298586548</v>
      </c>
    </row>
    <row r="68" spans="1:15" ht="12.75">
      <c r="A68">
        <v>6.4</v>
      </c>
      <c r="B68" s="112">
        <f t="shared" si="1"/>
        <v>4926.168800701051</v>
      </c>
      <c r="C68" s="112">
        <f>A68*Sheet1!D29</f>
        <v>3328</v>
      </c>
      <c r="E68" s="112">
        <f t="shared" si="0"/>
        <v>1598.1688007010505</v>
      </c>
      <c r="O68" s="112">
        <f>Sheet1!F65</f>
        <v>39.01779298586548</v>
      </c>
    </row>
    <row r="69" spans="1:15" ht="12.75">
      <c r="A69">
        <v>6.5</v>
      </c>
      <c r="B69" s="112">
        <f t="shared" si="1"/>
        <v>5028.501753652817</v>
      </c>
      <c r="C69" s="112">
        <f>A69*Sheet1!D29</f>
        <v>3380</v>
      </c>
      <c r="E69" s="112">
        <f t="shared" si="0"/>
        <v>1648.5017536528167</v>
      </c>
      <c r="O69" s="112">
        <f>Sheet1!F65</f>
        <v>39.01779298586548</v>
      </c>
    </row>
    <row r="70" spans="1:15" ht="12.75">
      <c r="A70">
        <v>6.6</v>
      </c>
      <c r="B70" s="112">
        <f t="shared" si="1"/>
        <v>5131.6150624643005</v>
      </c>
      <c r="C70" s="112">
        <f>A70*Sheet1!D29</f>
        <v>3432</v>
      </c>
      <c r="E70" s="112">
        <f aca="true" t="shared" si="3" ref="E70:E133">(A70*A70)*O70</f>
        <v>1699.6150624643003</v>
      </c>
      <c r="O70" s="112">
        <f>Sheet1!F65</f>
        <v>39.01779298586548</v>
      </c>
    </row>
    <row r="71" spans="1:15" ht="12.75">
      <c r="A71">
        <v>6.7</v>
      </c>
      <c r="B71" s="112">
        <f t="shared" si="1"/>
        <v>5235.508727135501</v>
      </c>
      <c r="C71" s="112">
        <f>A71*Sheet1!D29</f>
        <v>3484</v>
      </c>
      <c r="E71" s="112">
        <f t="shared" si="3"/>
        <v>1751.5087271355017</v>
      </c>
      <c r="O71" s="112">
        <f>Sheet1!F65</f>
        <v>39.01779298586548</v>
      </c>
    </row>
    <row r="72" spans="1:15" ht="12.75">
      <c r="A72">
        <v>6.8</v>
      </c>
      <c r="B72" s="112">
        <f aca="true" t="shared" si="4" ref="B72:B135">C72+E72</f>
        <v>5340.18274766642</v>
      </c>
      <c r="C72" s="112">
        <f>A72*Sheet1!D29</f>
        <v>3536</v>
      </c>
      <c r="E72" s="112">
        <f t="shared" si="3"/>
        <v>1804.1827476664198</v>
      </c>
      <c r="O72" s="112">
        <f>Sheet1!F65</f>
        <v>39.01779298586548</v>
      </c>
    </row>
    <row r="73" spans="1:15" ht="12.75">
      <c r="A73">
        <v>6.9</v>
      </c>
      <c r="B73" s="112">
        <f t="shared" si="4"/>
        <v>5445.637124057056</v>
      </c>
      <c r="C73" s="112">
        <f>A73*Sheet1!D29</f>
        <v>3588</v>
      </c>
      <c r="E73" s="112">
        <f t="shared" si="3"/>
        <v>1857.6371240570559</v>
      </c>
      <c r="O73" s="112">
        <f>Sheet1!F65</f>
        <v>39.01779298586548</v>
      </c>
    </row>
    <row r="74" spans="1:15" ht="12.75">
      <c r="A74">
        <v>7</v>
      </c>
      <c r="B74" s="112">
        <f t="shared" si="4"/>
        <v>5551.871856307409</v>
      </c>
      <c r="C74" s="112">
        <f>A74*Sheet1!D29</f>
        <v>3640</v>
      </c>
      <c r="E74" s="112">
        <f t="shared" si="3"/>
        <v>1911.8718563074087</v>
      </c>
      <c r="O74" s="112">
        <f>Sheet1!F65</f>
        <v>39.01779298586548</v>
      </c>
    </row>
    <row r="75" spans="1:15" ht="12.75">
      <c r="A75">
        <v>7.1</v>
      </c>
      <c r="B75" s="112">
        <f t="shared" si="4"/>
        <v>5658.886944417479</v>
      </c>
      <c r="C75" s="112">
        <f>A75*Sheet1!D29</f>
        <v>3692</v>
      </c>
      <c r="E75" s="112">
        <f t="shared" si="3"/>
        <v>1966.8869444174788</v>
      </c>
      <c r="O75" s="112">
        <f>Sheet1!F65</f>
        <v>39.01779298586548</v>
      </c>
    </row>
    <row r="76" spans="1:15" ht="12.75">
      <c r="A76">
        <v>7.2</v>
      </c>
      <c r="B76" s="112">
        <f t="shared" si="4"/>
        <v>5766.682388387267</v>
      </c>
      <c r="C76" s="112">
        <f>A76*Sheet1!D29</f>
        <v>3744</v>
      </c>
      <c r="E76" s="112">
        <f t="shared" si="3"/>
        <v>2022.6823883872669</v>
      </c>
      <c r="O76" s="112">
        <f>Sheet1!F65</f>
        <v>39.01779298586548</v>
      </c>
    </row>
    <row r="77" spans="1:15" ht="12.75">
      <c r="A77">
        <v>7.3</v>
      </c>
      <c r="B77" s="112">
        <f t="shared" si="4"/>
        <v>5875.2581882167715</v>
      </c>
      <c r="C77" s="112">
        <f>A77*Sheet1!D29</f>
        <v>3796</v>
      </c>
      <c r="E77" s="112">
        <f t="shared" si="3"/>
        <v>2079.2581882167715</v>
      </c>
      <c r="O77" s="112">
        <f>Sheet1!F65</f>
        <v>39.01779298586548</v>
      </c>
    </row>
    <row r="78" spans="1:15" ht="12.75">
      <c r="A78">
        <v>7.4</v>
      </c>
      <c r="B78" s="112">
        <f t="shared" si="4"/>
        <v>5984.614343905994</v>
      </c>
      <c r="C78" s="112">
        <f>A78*Sheet1!D29</f>
        <v>3848</v>
      </c>
      <c r="E78" s="112">
        <f t="shared" si="3"/>
        <v>2136.6143439059942</v>
      </c>
      <c r="O78" s="112">
        <f>Sheet1!F65</f>
        <v>39.01779298586548</v>
      </c>
    </row>
    <row r="79" spans="1:15" ht="12.75">
      <c r="A79">
        <v>7.5</v>
      </c>
      <c r="B79" s="112">
        <f t="shared" si="4"/>
        <v>6094.750855454933</v>
      </c>
      <c r="C79" s="112">
        <f>A79*Sheet1!D29</f>
        <v>3900</v>
      </c>
      <c r="E79" s="112">
        <f t="shared" si="3"/>
        <v>2194.7508554549336</v>
      </c>
      <c r="O79" s="112">
        <f>Sheet1!F65</f>
        <v>39.01779298586548</v>
      </c>
    </row>
    <row r="80" spans="1:15" ht="12.75">
      <c r="A80">
        <v>7.6</v>
      </c>
      <c r="B80" s="112">
        <f t="shared" si="4"/>
        <v>6205.667722863591</v>
      </c>
      <c r="C80" s="112">
        <f>A80*Sheet1!D29</f>
        <v>3952</v>
      </c>
      <c r="E80" s="112">
        <f t="shared" si="3"/>
        <v>2253.6677228635904</v>
      </c>
      <c r="O80" s="112">
        <f>Sheet1!F65</f>
        <v>39.01779298586548</v>
      </c>
    </row>
    <row r="81" spans="1:15" ht="12.75">
      <c r="A81">
        <v>7.7</v>
      </c>
      <c r="B81" s="112">
        <f t="shared" si="4"/>
        <v>6317.364946131965</v>
      </c>
      <c r="C81" s="112">
        <f>A81*Sheet1!D29</f>
        <v>4004</v>
      </c>
      <c r="E81" s="112">
        <f t="shared" si="3"/>
        <v>2313.3649461319646</v>
      </c>
      <c r="O81" s="112">
        <f>Sheet1!F65</f>
        <v>39.01779298586548</v>
      </c>
    </row>
    <row r="82" spans="1:15" ht="12.75">
      <c r="A82">
        <v>7.8</v>
      </c>
      <c r="B82" s="112">
        <f t="shared" si="4"/>
        <v>6429.8425252600555</v>
      </c>
      <c r="C82" s="112">
        <f>A82*Sheet1!D29</f>
        <v>4056</v>
      </c>
      <c r="E82" s="112">
        <f t="shared" si="3"/>
        <v>2373.842525260056</v>
      </c>
      <c r="O82" s="112">
        <f>Sheet1!F65</f>
        <v>39.01779298586548</v>
      </c>
    </row>
    <row r="83" spans="1:15" ht="12.75">
      <c r="A83">
        <v>7.9</v>
      </c>
      <c r="B83" s="112">
        <f t="shared" si="4"/>
        <v>6543.100460247865</v>
      </c>
      <c r="C83" s="112">
        <f>A83*Sheet1!D29</f>
        <v>4108</v>
      </c>
      <c r="E83" s="112">
        <f t="shared" si="3"/>
        <v>2435.100460247865</v>
      </c>
      <c r="O83" s="112">
        <f>Sheet1!F65</f>
        <v>39.01779298586548</v>
      </c>
    </row>
    <row r="84" spans="1:15" ht="12.75">
      <c r="A84">
        <v>8</v>
      </c>
      <c r="B84" s="112">
        <f t="shared" si="4"/>
        <v>6657.138751095391</v>
      </c>
      <c r="C84" s="112">
        <f>A84*Sheet1!D29</f>
        <v>4160</v>
      </c>
      <c r="E84" s="112">
        <f t="shared" si="3"/>
        <v>2497.138751095391</v>
      </c>
      <c r="O84" s="112">
        <f>Sheet1!F65</f>
        <v>39.01779298586548</v>
      </c>
    </row>
    <row r="85" spans="1:15" ht="12.75">
      <c r="A85">
        <v>8.1</v>
      </c>
      <c r="B85" s="112">
        <f t="shared" si="4"/>
        <v>6771.957397802635</v>
      </c>
      <c r="C85" s="112">
        <f>A85*Sheet1!D29</f>
        <v>4212</v>
      </c>
      <c r="E85" s="112">
        <f t="shared" si="3"/>
        <v>2559.957397802634</v>
      </c>
      <c r="O85" s="112">
        <f>Sheet1!F65</f>
        <v>39.01779298586548</v>
      </c>
    </row>
    <row r="86" spans="1:15" ht="12.75">
      <c r="A86">
        <v>8.2</v>
      </c>
      <c r="B86" s="112">
        <f t="shared" si="4"/>
        <v>6887.5564003695945</v>
      </c>
      <c r="C86" s="112">
        <f>A86*Sheet1!D29</f>
        <v>4264</v>
      </c>
      <c r="E86" s="112">
        <f t="shared" si="3"/>
        <v>2623.556400369595</v>
      </c>
      <c r="O86" s="112">
        <f>Sheet1!F65</f>
        <v>39.01779298586548</v>
      </c>
    </row>
    <row r="87" spans="1:15" ht="12.75">
      <c r="A87">
        <v>8.3</v>
      </c>
      <c r="B87" s="112">
        <f t="shared" si="4"/>
        <v>7003.935758796273</v>
      </c>
      <c r="C87" s="112">
        <f>A87*Sheet1!D29</f>
        <v>4316</v>
      </c>
      <c r="E87" s="112">
        <f t="shared" si="3"/>
        <v>2687.9357587962736</v>
      </c>
      <c r="O87" s="112">
        <f>Sheet1!F65</f>
        <v>39.01779298586548</v>
      </c>
    </row>
    <row r="88" spans="1:15" ht="12.75">
      <c r="A88">
        <v>8.4</v>
      </c>
      <c r="B88" s="112">
        <f t="shared" si="4"/>
        <v>7121.095473082669</v>
      </c>
      <c r="C88" s="112">
        <f>A88*Sheet1!D29</f>
        <v>4368</v>
      </c>
      <c r="E88" s="112">
        <f t="shared" si="3"/>
        <v>2753.095473082669</v>
      </c>
      <c r="O88" s="112">
        <f>Sheet1!F65</f>
        <v>39.01779298586548</v>
      </c>
    </row>
    <row r="89" spans="1:15" ht="12.75">
      <c r="A89">
        <v>8.5</v>
      </c>
      <c r="B89" s="112">
        <f t="shared" si="4"/>
        <v>7239.0355432287815</v>
      </c>
      <c r="C89" s="112">
        <f>A89*Sheet1!D29</f>
        <v>4420</v>
      </c>
      <c r="E89" s="112">
        <f t="shared" si="3"/>
        <v>2819.035543228781</v>
      </c>
      <c r="O89" s="112">
        <f>Sheet1!F65</f>
        <v>39.01779298586548</v>
      </c>
    </row>
    <row r="90" spans="1:15" ht="12.75">
      <c r="A90">
        <v>8.6</v>
      </c>
      <c r="B90" s="112">
        <f t="shared" si="4"/>
        <v>7357.755969234611</v>
      </c>
      <c r="C90" s="112">
        <f>A90*Sheet1!D29</f>
        <v>4472</v>
      </c>
      <c r="E90" s="112">
        <f t="shared" si="3"/>
        <v>2885.755969234611</v>
      </c>
      <c r="O90" s="112">
        <f>Sheet1!F65</f>
        <v>39.01779298586548</v>
      </c>
    </row>
    <row r="91" spans="1:15" ht="12.75">
      <c r="A91">
        <v>8.7</v>
      </c>
      <c r="B91" s="112">
        <f t="shared" si="4"/>
        <v>7477.256751100158</v>
      </c>
      <c r="C91" s="112">
        <f>A91*Sheet1!D29</f>
        <v>4524</v>
      </c>
      <c r="E91" s="112">
        <f t="shared" si="3"/>
        <v>2953.256751100158</v>
      </c>
      <c r="O91" s="112">
        <f>Sheet1!F65</f>
        <v>39.01779298586548</v>
      </c>
    </row>
    <row r="92" spans="1:15" ht="12.75">
      <c r="A92">
        <v>8.8</v>
      </c>
      <c r="B92" s="112">
        <f t="shared" si="4"/>
        <v>7597.537888825424</v>
      </c>
      <c r="C92" s="112">
        <f>A92*Sheet1!D29</f>
        <v>4576</v>
      </c>
      <c r="E92" s="112">
        <f t="shared" si="3"/>
        <v>3021.5378888254236</v>
      </c>
      <c r="O92" s="112">
        <f>Sheet1!F65</f>
        <v>39.01779298586548</v>
      </c>
    </row>
    <row r="93" spans="1:15" ht="12.75">
      <c r="A93">
        <v>8.9</v>
      </c>
      <c r="B93" s="112">
        <f t="shared" si="4"/>
        <v>7718.599382410405</v>
      </c>
      <c r="C93" s="112">
        <f>A93*Sheet1!D29</f>
        <v>4628</v>
      </c>
      <c r="E93" s="112">
        <f t="shared" si="3"/>
        <v>3090.5993824104053</v>
      </c>
      <c r="O93" s="112">
        <f>Sheet1!F65</f>
        <v>39.01779298586548</v>
      </c>
    </row>
    <row r="94" spans="1:15" ht="12.75">
      <c r="A94">
        <v>9</v>
      </c>
      <c r="B94" s="112">
        <f t="shared" si="4"/>
        <v>7840.441231855104</v>
      </c>
      <c r="C94" s="112">
        <f>A94*Sheet1!D29</f>
        <v>4680</v>
      </c>
      <c r="E94" s="112">
        <f t="shared" si="3"/>
        <v>3160.441231855104</v>
      </c>
      <c r="O94" s="112">
        <f>Sheet1!F65</f>
        <v>39.01779298586548</v>
      </c>
    </row>
    <row r="95" spans="1:15" ht="12.75">
      <c r="A95">
        <v>9.1</v>
      </c>
      <c r="B95" s="112">
        <f t="shared" si="4"/>
        <v>7963.063437159521</v>
      </c>
      <c r="C95" s="112">
        <f>A95*Sheet1!D29</f>
        <v>4732</v>
      </c>
      <c r="E95" s="112">
        <f t="shared" si="3"/>
        <v>3231.06343715952</v>
      </c>
      <c r="O95" s="112">
        <f>Sheet1!F65</f>
        <v>39.01779298586548</v>
      </c>
    </row>
    <row r="96" spans="1:15" ht="12.75">
      <c r="A96">
        <v>9.2</v>
      </c>
      <c r="B96" s="112">
        <f t="shared" si="4"/>
        <v>8086.465998323654</v>
      </c>
      <c r="C96" s="112">
        <f>A96*Sheet1!D29</f>
        <v>4784</v>
      </c>
      <c r="E96" s="112">
        <f t="shared" si="3"/>
        <v>3302.465998323654</v>
      </c>
      <c r="O96" s="112">
        <f>Sheet1!F65</f>
        <v>39.01779298586548</v>
      </c>
    </row>
    <row r="97" spans="1:15" ht="12.75">
      <c r="A97">
        <v>9.3</v>
      </c>
      <c r="B97" s="112">
        <f t="shared" si="4"/>
        <v>8210.648915347505</v>
      </c>
      <c r="C97" s="112">
        <f>A97*Sheet1!D29</f>
        <v>4836</v>
      </c>
      <c r="E97" s="112">
        <f t="shared" si="3"/>
        <v>3374.648915347506</v>
      </c>
      <c r="O97" s="112">
        <f>Sheet1!F65</f>
        <v>39.01779298586548</v>
      </c>
    </row>
    <row r="98" spans="1:15" ht="12.75">
      <c r="A98">
        <v>9.4</v>
      </c>
      <c r="B98" s="112">
        <f t="shared" si="4"/>
        <v>8335.612188231074</v>
      </c>
      <c r="C98" s="112">
        <f>A98*Sheet1!D29</f>
        <v>4888</v>
      </c>
      <c r="E98" s="112">
        <f t="shared" si="3"/>
        <v>3447.6121882310745</v>
      </c>
      <c r="O98" s="112">
        <f>Sheet1!F65</f>
        <v>39.01779298586548</v>
      </c>
    </row>
    <row r="99" spans="1:15" ht="12.75">
      <c r="A99">
        <v>9.5</v>
      </c>
      <c r="B99" s="112">
        <f t="shared" si="4"/>
        <v>8461.35581697436</v>
      </c>
      <c r="C99" s="112">
        <f>A99*Sheet1!D29</f>
        <v>4940</v>
      </c>
      <c r="E99" s="112">
        <f t="shared" si="3"/>
        <v>3521.35581697436</v>
      </c>
      <c r="O99" s="112">
        <f>Sheet1!F65</f>
        <v>39.01779298586548</v>
      </c>
    </row>
    <row r="100" spans="1:15" ht="12.75">
      <c r="A100">
        <v>9.6</v>
      </c>
      <c r="B100" s="112">
        <f t="shared" si="4"/>
        <v>8587.879801577363</v>
      </c>
      <c r="C100" s="112">
        <f>A100*Sheet1!D29</f>
        <v>4992</v>
      </c>
      <c r="E100" s="112">
        <f t="shared" si="3"/>
        <v>3595.8798015773627</v>
      </c>
      <c r="O100" s="112">
        <f>Sheet1!F65</f>
        <v>39.01779298586548</v>
      </c>
    </row>
    <row r="101" spans="1:15" ht="12.75">
      <c r="A101">
        <v>9.7</v>
      </c>
      <c r="B101" s="112">
        <f t="shared" si="4"/>
        <v>8715.184142040083</v>
      </c>
      <c r="C101" s="112">
        <f>A101*Sheet1!D29</f>
        <v>5044</v>
      </c>
      <c r="E101" s="112">
        <f t="shared" si="3"/>
        <v>3671.184142040083</v>
      </c>
      <c r="O101" s="112">
        <f>Sheet1!F65</f>
        <v>39.01779298586548</v>
      </c>
    </row>
    <row r="102" spans="1:15" ht="12.75">
      <c r="A102">
        <v>9.8</v>
      </c>
      <c r="B102" s="112">
        <f t="shared" si="4"/>
        <v>8843.268838362521</v>
      </c>
      <c r="C102" s="112">
        <f>A102*Sheet1!D29</f>
        <v>5096</v>
      </c>
      <c r="E102" s="112">
        <f t="shared" si="3"/>
        <v>3747.268838362522</v>
      </c>
      <c r="O102" s="112">
        <f>Sheet1!F65</f>
        <v>39.01779298586548</v>
      </c>
    </row>
    <row r="103" spans="1:15" ht="12.75">
      <c r="A103">
        <v>9.9</v>
      </c>
      <c r="B103" s="112">
        <f t="shared" si="4"/>
        <v>8972.133890544676</v>
      </c>
      <c r="C103" s="112">
        <f>A103*Sheet1!D29</f>
        <v>5148</v>
      </c>
      <c r="E103" s="112">
        <f t="shared" si="3"/>
        <v>3824.1338905446764</v>
      </c>
      <c r="O103" s="112">
        <f>Sheet1!F65</f>
        <v>39.01779298586548</v>
      </c>
    </row>
    <row r="104" spans="1:15" ht="12.75">
      <c r="A104">
        <v>10</v>
      </c>
      <c r="B104" s="112">
        <f t="shared" si="4"/>
        <v>9101.779298586549</v>
      </c>
      <c r="C104" s="112">
        <f>A104*Sheet1!D29</f>
        <v>5200</v>
      </c>
      <c r="E104" s="112">
        <f t="shared" si="3"/>
        <v>3901.7792985865485</v>
      </c>
      <c r="O104" s="112">
        <f>Sheet1!F65</f>
        <v>39.01779298586548</v>
      </c>
    </row>
    <row r="105" spans="1:15" ht="12.75">
      <c r="A105">
        <v>10.1</v>
      </c>
      <c r="B105" s="112">
        <f t="shared" si="4"/>
        <v>9232.205062488138</v>
      </c>
      <c r="C105" s="112">
        <f>A105*Sheet1!D29</f>
        <v>5252</v>
      </c>
      <c r="E105" s="112">
        <f t="shared" si="3"/>
        <v>3980.2050624881376</v>
      </c>
      <c r="O105" s="112">
        <f>Sheet1!F65</f>
        <v>39.01779298586548</v>
      </c>
    </row>
    <row r="106" spans="1:15" ht="12.75">
      <c r="A106">
        <v>10.2</v>
      </c>
      <c r="B106" s="112">
        <f t="shared" si="4"/>
        <v>9363.411182249445</v>
      </c>
      <c r="C106" s="112">
        <f>A106*Sheet1!D29</f>
        <v>5304</v>
      </c>
      <c r="E106" s="112">
        <f t="shared" si="3"/>
        <v>4059.4111822494447</v>
      </c>
      <c r="O106" s="112">
        <f>Sheet1!F65</f>
        <v>39.01779298586548</v>
      </c>
    </row>
    <row r="107" spans="1:15" ht="12.75">
      <c r="A107">
        <v>10.3</v>
      </c>
      <c r="B107" s="112">
        <f t="shared" si="4"/>
        <v>9495.39765787047</v>
      </c>
      <c r="C107" s="112">
        <f>A107*Sheet1!D29</f>
        <v>5356</v>
      </c>
      <c r="E107" s="112">
        <f t="shared" si="3"/>
        <v>4139.39765787047</v>
      </c>
      <c r="O107" s="112">
        <f>Sheet1!F65</f>
        <v>39.01779298586548</v>
      </c>
    </row>
    <row r="108" spans="1:15" ht="12.75">
      <c r="A108">
        <v>10.4</v>
      </c>
      <c r="B108" s="112">
        <f t="shared" si="4"/>
        <v>9628.164489351211</v>
      </c>
      <c r="C108" s="112">
        <f>A108*Sheet1!D29</f>
        <v>5408</v>
      </c>
      <c r="E108" s="112">
        <f t="shared" si="3"/>
        <v>4220.164489351211</v>
      </c>
      <c r="O108" s="112">
        <f>Sheet1!F65</f>
        <v>39.01779298586548</v>
      </c>
    </row>
    <row r="109" spans="1:15" ht="12.75">
      <c r="A109">
        <v>10.5</v>
      </c>
      <c r="B109" s="112">
        <f t="shared" si="4"/>
        <v>9761.71167669167</v>
      </c>
      <c r="C109" s="112">
        <f>A109*Sheet1!D29</f>
        <v>5460</v>
      </c>
      <c r="E109" s="112">
        <f t="shared" si="3"/>
        <v>4301.71167669167</v>
      </c>
      <c r="O109" s="112">
        <f>Sheet1!F65</f>
        <v>39.01779298586548</v>
      </c>
    </row>
    <row r="110" spans="1:15" ht="12.75">
      <c r="A110">
        <v>10.6</v>
      </c>
      <c r="B110" s="112">
        <f t="shared" si="4"/>
        <v>9896.039219891845</v>
      </c>
      <c r="C110" s="112">
        <f>A110*Sheet1!D29</f>
        <v>5512</v>
      </c>
      <c r="E110" s="112">
        <f t="shared" si="3"/>
        <v>4384.039219891845</v>
      </c>
      <c r="O110" s="112">
        <f>Sheet1!F65</f>
        <v>39.01779298586548</v>
      </c>
    </row>
    <row r="111" spans="1:15" ht="12.75">
      <c r="A111">
        <v>10.7</v>
      </c>
      <c r="B111" s="112">
        <f t="shared" si="4"/>
        <v>10031.14711895174</v>
      </c>
      <c r="C111" s="112">
        <f>A111*Sheet1!D29</f>
        <v>5564</v>
      </c>
      <c r="E111" s="112">
        <f t="shared" si="3"/>
        <v>4467.147118951739</v>
      </c>
      <c r="O111" s="112">
        <f>Sheet1!F65</f>
        <v>39.01779298586548</v>
      </c>
    </row>
    <row r="112" spans="1:15" ht="12.75">
      <c r="A112">
        <v>10.8</v>
      </c>
      <c r="B112" s="112">
        <f t="shared" si="4"/>
        <v>10167.03537387135</v>
      </c>
      <c r="C112" s="112">
        <f>A112*Sheet1!D29</f>
        <v>5616</v>
      </c>
      <c r="E112" s="112">
        <f t="shared" si="3"/>
        <v>4551.03537387135</v>
      </c>
      <c r="O112" s="112">
        <f>Sheet1!F65</f>
        <v>39.01779298586548</v>
      </c>
    </row>
    <row r="113" spans="1:15" ht="12.75">
      <c r="A113">
        <v>10.9</v>
      </c>
      <c r="B113" s="112">
        <f t="shared" si="4"/>
        <v>10303.703984650678</v>
      </c>
      <c r="C113" s="112">
        <f>A113*Sheet1!D29</f>
        <v>5668</v>
      </c>
      <c r="E113" s="112">
        <f t="shared" si="3"/>
        <v>4635.703984650678</v>
      </c>
      <c r="O113" s="112">
        <f>Sheet1!F65</f>
        <v>39.01779298586548</v>
      </c>
    </row>
    <row r="114" spans="1:15" ht="12.75">
      <c r="A114">
        <v>11</v>
      </c>
      <c r="B114" s="112">
        <f t="shared" si="4"/>
        <v>10441.152951289723</v>
      </c>
      <c r="C114" s="112">
        <f>A114*Sheet1!D29</f>
        <v>5720</v>
      </c>
      <c r="E114" s="112">
        <f t="shared" si="3"/>
        <v>4721.152951289723</v>
      </c>
      <c r="O114" s="112">
        <f>Sheet1!F65</f>
        <v>39.01779298586548</v>
      </c>
    </row>
    <row r="115" spans="1:15" ht="12.75">
      <c r="A115">
        <v>11.1</v>
      </c>
      <c r="B115" s="112">
        <f t="shared" si="4"/>
        <v>10579.382273788486</v>
      </c>
      <c r="C115" s="112">
        <f>A115*Sheet1!D29</f>
        <v>5772</v>
      </c>
      <c r="E115" s="112">
        <f t="shared" si="3"/>
        <v>4807.382273788486</v>
      </c>
      <c r="O115" s="112">
        <f>Sheet1!F65</f>
        <v>39.01779298586548</v>
      </c>
    </row>
    <row r="116" spans="1:15" ht="12.75">
      <c r="A116">
        <v>11.2</v>
      </c>
      <c r="B116" s="112">
        <f t="shared" si="4"/>
        <v>10718.391952146965</v>
      </c>
      <c r="C116" s="112">
        <f>A116*Sheet1!D29</f>
        <v>5824</v>
      </c>
      <c r="E116" s="112">
        <f t="shared" si="3"/>
        <v>4894.391952146965</v>
      </c>
      <c r="O116" s="112">
        <f>Sheet1!F65</f>
        <v>39.01779298586548</v>
      </c>
    </row>
    <row r="117" spans="1:15" ht="12.75">
      <c r="A117">
        <v>11.3</v>
      </c>
      <c r="B117" s="112">
        <f t="shared" si="4"/>
        <v>10858.181986365165</v>
      </c>
      <c r="C117" s="112">
        <f>A117*Sheet1!D29</f>
        <v>5876</v>
      </c>
      <c r="E117" s="112">
        <f t="shared" si="3"/>
        <v>4982.181986365164</v>
      </c>
      <c r="O117" s="112">
        <f>Sheet1!F65</f>
        <v>39.01779298586548</v>
      </c>
    </row>
    <row r="118" spans="1:15" ht="12.75">
      <c r="A118">
        <v>11.4</v>
      </c>
      <c r="B118" s="112">
        <f t="shared" si="4"/>
        <v>10998.752376443079</v>
      </c>
      <c r="C118" s="112">
        <f>A118*Sheet1!D29</f>
        <v>5928</v>
      </c>
      <c r="E118" s="112">
        <f t="shared" si="3"/>
        <v>5070.752376443079</v>
      </c>
      <c r="O118" s="112">
        <f>Sheet1!F65</f>
        <v>39.01779298586548</v>
      </c>
    </row>
    <row r="119" spans="1:15" ht="12.75">
      <c r="A119">
        <v>11.5</v>
      </c>
      <c r="B119" s="112">
        <f t="shared" si="4"/>
        <v>11140.103122380711</v>
      </c>
      <c r="C119" s="112">
        <f>A119*Sheet1!D29</f>
        <v>5980</v>
      </c>
      <c r="E119" s="112">
        <f t="shared" si="3"/>
        <v>5160.10312238071</v>
      </c>
      <c r="O119" s="112">
        <f>Sheet1!F65</f>
        <v>39.01779298586548</v>
      </c>
    </row>
    <row r="120" spans="1:15" ht="12.75">
      <c r="A120">
        <v>11.6</v>
      </c>
      <c r="B120" s="112">
        <f t="shared" si="4"/>
        <v>11282.23422417806</v>
      </c>
      <c r="C120" s="112">
        <f>A120*Sheet1!D29</f>
        <v>6032</v>
      </c>
      <c r="E120" s="112">
        <f t="shared" si="3"/>
        <v>5250.23422417806</v>
      </c>
      <c r="O120" s="112">
        <f>Sheet1!F65</f>
        <v>39.01779298586548</v>
      </c>
    </row>
    <row r="121" spans="1:15" ht="12.75">
      <c r="A121">
        <v>11.7</v>
      </c>
      <c r="B121" s="112">
        <f t="shared" si="4"/>
        <v>11425.145681835125</v>
      </c>
      <c r="C121" s="112">
        <f>A121*Sheet1!D29</f>
        <v>6084</v>
      </c>
      <c r="E121" s="112">
        <f t="shared" si="3"/>
        <v>5341.145681835125</v>
      </c>
      <c r="O121" s="112">
        <f>Sheet1!F65</f>
        <v>39.01779298586548</v>
      </c>
    </row>
    <row r="122" spans="1:15" ht="12.75">
      <c r="A122">
        <v>11.8</v>
      </c>
      <c r="B122" s="112">
        <f t="shared" si="4"/>
        <v>11568.83749535191</v>
      </c>
      <c r="C122" s="112">
        <f>A122*Sheet1!D29</f>
        <v>6136</v>
      </c>
      <c r="E122" s="112">
        <f t="shared" si="3"/>
        <v>5432.837495351911</v>
      </c>
      <c r="O122" s="112">
        <f>Sheet1!F65</f>
        <v>39.01779298586548</v>
      </c>
    </row>
    <row r="123" spans="1:15" ht="12.75">
      <c r="A123">
        <v>11.9</v>
      </c>
      <c r="B123" s="112">
        <f t="shared" si="4"/>
        <v>11713.309664728411</v>
      </c>
      <c r="C123" s="112">
        <f>A123*Sheet1!D29</f>
        <v>6188</v>
      </c>
      <c r="E123" s="112">
        <f t="shared" si="3"/>
        <v>5525.309664728412</v>
      </c>
      <c r="O123" s="112">
        <f>Sheet1!F65</f>
        <v>39.01779298586548</v>
      </c>
    </row>
    <row r="124" spans="1:15" ht="12.75">
      <c r="A124">
        <v>12</v>
      </c>
      <c r="B124" s="112">
        <f t="shared" si="4"/>
        <v>11858.562189964628</v>
      </c>
      <c r="C124" s="112">
        <f>A124*Sheet1!D29</f>
        <v>6240</v>
      </c>
      <c r="E124" s="112">
        <f t="shared" si="3"/>
        <v>5618.562189964629</v>
      </c>
      <c r="O124" s="112">
        <f>Sheet1!F65</f>
        <v>39.01779298586548</v>
      </c>
    </row>
    <row r="125" spans="1:15" ht="12.75">
      <c r="A125">
        <v>12.1</v>
      </c>
      <c r="B125" s="112">
        <f t="shared" si="4"/>
        <v>12004.595071060565</v>
      </c>
      <c r="C125" s="112">
        <f>A125*Sheet1!D29</f>
        <v>6292</v>
      </c>
      <c r="E125" s="112">
        <f t="shared" si="3"/>
        <v>5712.595071060566</v>
      </c>
      <c r="O125" s="112">
        <f>Sheet1!F65</f>
        <v>39.01779298586548</v>
      </c>
    </row>
    <row r="126" spans="1:15" ht="12.75">
      <c r="A126">
        <v>12.2</v>
      </c>
      <c r="B126" s="112">
        <f t="shared" si="4"/>
        <v>12151.408308016216</v>
      </c>
      <c r="C126" s="112">
        <f>A126*Sheet1!D29</f>
        <v>6344</v>
      </c>
      <c r="E126" s="112">
        <f t="shared" si="3"/>
        <v>5807.408308016217</v>
      </c>
      <c r="O126" s="112">
        <f>Sheet1!F65</f>
        <v>39.01779298586548</v>
      </c>
    </row>
    <row r="127" spans="1:15" ht="12.75">
      <c r="A127">
        <v>12.3</v>
      </c>
      <c r="B127" s="112">
        <f t="shared" si="4"/>
        <v>12299.00190083159</v>
      </c>
      <c r="C127" s="112">
        <f>A127*Sheet1!D29</f>
        <v>6396</v>
      </c>
      <c r="E127" s="112">
        <f t="shared" si="3"/>
        <v>5903.001900831589</v>
      </c>
      <c r="O127" s="112">
        <f>Sheet1!F65</f>
        <v>39.01779298586548</v>
      </c>
    </row>
    <row r="128" spans="1:15" ht="12.75">
      <c r="A128">
        <v>12.4</v>
      </c>
      <c r="B128" s="112">
        <f t="shared" si="4"/>
        <v>12447.375849506678</v>
      </c>
      <c r="C128" s="112">
        <f>A128*Sheet1!D29</f>
        <v>6448</v>
      </c>
      <c r="E128" s="112">
        <f t="shared" si="3"/>
        <v>5999.375849506678</v>
      </c>
      <c r="O128" s="112">
        <f>Sheet1!F65</f>
        <v>39.01779298586548</v>
      </c>
    </row>
    <row r="129" spans="1:15" ht="12.75">
      <c r="A129">
        <v>12.5</v>
      </c>
      <c r="B129" s="112">
        <f t="shared" si="4"/>
        <v>12596.530154041482</v>
      </c>
      <c r="C129" s="112">
        <f>A129*Sheet1!D29</f>
        <v>6500</v>
      </c>
      <c r="E129" s="112">
        <f t="shared" si="3"/>
        <v>6096.530154041482</v>
      </c>
      <c r="O129" s="112">
        <f>Sheet1!F65</f>
        <v>39.01779298586548</v>
      </c>
    </row>
    <row r="130" spans="1:15" ht="12.75">
      <c r="A130">
        <v>12.6</v>
      </c>
      <c r="B130" s="112">
        <f t="shared" si="4"/>
        <v>12746.464814436004</v>
      </c>
      <c r="C130" s="112">
        <f>A130*Sheet1!D29</f>
        <v>6552</v>
      </c>
      <c r="E130" s="112">
        <f t="shared" si="3"/>
        <v>6194.4648144360035</v>
      </c>
      <c r="O130" s="112">
        <f>Sheet1!F65</f>
        <v>39.01779298586548</v>
      </c>
    </row>
    <row r="131" spans="1:15" ht="12.75">
      <c r="A131">
        <v>12.7</v>
      </c>
      <c r="B131" s="112">
        <f t="shared" si="4"/>
        <v>12897.179830690244</v>
      </c>
      <c r="C131" s="112">
        <f>A131*Sheet1!D29</f>
        <v>6604</v>
      </c>
      <c r="E131" s="112">
        <f t="shared" si="3"/>
        <v>6293.179830690244</v>
      </c>
      <c r="O131" s="112">
        <f>Sheet1!F65</f>
        <v>39.01779298586548</v>
      </c>
    </row>
    <row r="132" spans="1:15" ht="12.75">
      <c r="A132">
        <v>12.8</v>
      </c>
      <c r="B132" s="112">
        <f t="shared" si="4"/>
        <v>13048.675202804203</v>
      </c>
      <c r="C132" s="112">
        <f>A132*Sheet1!D29</f>
        <v>6656</v>
      </c>
      <c r="E132" s="112">
        <f t="shared" si="3"/>
        <v>6392.675202804202</v>
      </c>
      <c r="O132" s="112">
        <f>Sheet1!F65</f>
        <v>39.01779298586548</v>
      </c>
    </row>
    <row r="133" spans="1:15" ht="12.75">
      <c r="A133">
        <v>12.9</v>
      </c>
      <c r="B133" s="112">
        <f t="shared" si="4"/>
        <v>13200.950930777875</v>
      </c>
      <c r="C133" s="112">
        <f>A133*Sheet1!D29</f>
        <v>6708</v>
      </c>
      <c r="E133" s="112">
        <f t="shared" si="3"/>
        <v>6492.950930777875</v>
      </c>
      <c r="O133" s="112">
        <f>Sheet1!F65</f>
        <v>39.01779298586548</v>
      </c>
    </row>
    <row r="134" spans="1:15" ht="12.75">
      <c r="A134">
        <v>13</v>
      </c>
      <c r="B134" s="112">
        <f t="shared" si="4"/>
        <v>13354.007014611267</v>
      </c>
      <c r="C134" s="112">
        <f>A134*Sheet1!D29</f>
        <v>6760</v>
      </c>
      <c r="E134" s="112">
        <f aca="true" t="shared" si="5" ref="E134:E197">(A134*A134)*O134</f>
        <v>6594.007014611267</v>
      </c>
      <c r="O134" s="112">
        <f>Sheet1!F65</f>
        <v>39.01779298586548</v>
      </c>
    </row>
    <row r="135" spans="1:15" ht="12.75">
      <c r="A135">
        <v>13.1</v>
      </c>
      <c r="B135" s="112">
        <f t="shared" si="4"/>
        <v>13507.843454304375</v>
      </c>
      <c r="C135" s="112">
        <f>A135*Sheet1!D29</f>
        <v>6812</v>
      </c>
      <c r="E135" s="112">
        <f t="shared" si="5"/>
        <v>6695.843454304375</v>
      </c>
      <c r="O135" s="112">
        <f>Sheet1!F65</f>
        <v>39.01779298586548</v>
      </c>
    </row>
    <row r="136" spans="1:15" ht="12.75">
      <c r="A136">
        <v>13.2</v>
      </c>
      <c r="B136" s="112">
        <f aca="true" t="shared" si="6" ref="B136:B199">C136+E136</f>
        <v>13662.460249857202</v>
      </c>
      <c r="C136" s="112">
        <f>A136*Sheet1!D29</f>
        <v>6864</v>
      </c>
      <c r="E136" s="112">
        <f t="shared" si="5"/>
        <v>6798.460249857201</v>
      </c>
      <c r="O136" s="112">
        <f>Sheet1!F65</f>
        <v>39.01779298586548</v>
      </c>
    </row>
    <row r="137" spans="1:15" ht="12.75">
      <c r="A137">
        <v>13.3</v>
      </c>
      <c r="B137" s="112">
        <f t="shared" si="6"/>
        <v>13817.857401269746</v>
      </c>
      <c r="C137" s="112">
        <f>A137*Sheet1!D29</f>
        <v>6916</v>
      </c>
      <c r="E137" s="112">
        <f t="shared" si="5"/>
        <v>6901.857401269746</v>
      </c>
      <c r="O137" s="112">
        <f>Sheet1!F65</f>
        <v>39.01779298586548</v>
      </c>
    </row>
    <row r="138" spans="1:15" ht="12.75">
      <c r="A138">
        <v>13.4</v>
      </c>
      <c r="B138" s="112">
        <f t="shared" si="6"/>
        <v>13974.034908542006</v>
      </c>
      <c r="C138" s="112">
        <f>A138*Sheet1!D29</f>
        <v>6968</v>
      </c>
      <c r="E138" s="112">
        <f t="shared" si="5"/>
        <v>7006.034908542007</v>
      </c>
      <c r="O138" s="112">
        <f>Sheet1!F65</f>
        <v>39.01779298586548</v>
      </c>
    </row>
    <row r="139" spans="1:15" ht="12.75">
      <c r="A139">
        <v>13.5</v>
      </c>
      <c r="B139" s="112">
        <f t="shared" si="6"/>
        <v>14130.992771673984</v>
      </c>
      <c r="C139" s="112">
        <f>A139*Sheet1!D29</f>
        <v>7020</v>
      </c>
      <c r="E139" s="112">
        <f t="shared" si="5"/>
        <v>7110.992771673984</v>
      </c>
      <c r="O139" s="112">
        <f>Sheet1!F65</f>
        <v>39.01779298586548</v>
      </c>
    </row>
    <row r="140" spans="1:15" ht="12.75">
      <c r="A140">
        <v>13.6</v>
      </c>
      <c r="B140" s="112">
        <f t="shared" si="6"/>
        <v>14288.73099066568</v>
      </c>
      <c r="C140" s="112">
        <f>A140*Sheet1!D29</f>
        <v>7072</v>
      </c>
      <c r="E140" s="112">
        <f t="shared" si="5"/>
        <v>7216.730990665679</v>
      </c>
      <c r="O140" s="112">
        <f>Sheet1!F65</f>
        <v>39.01779298586548</v>
      </c>
    </row>
    <row r="141" spans="1:15" ht="12.75">
      <c r="A141">
        <v>13.7</v>
      </c>
      <c r="B141" s="112">
        <f t="shared" si="6"/>
        <v>14447.249565517091</v>
      </c>
      <c r="C141" s="112">
        <f>A141*Sheet1!D29</f>
        <v>7124</v>
      </c>
      <c r="E141" s="112">
        <f t="shared" si="5"/>
        <v>7323.2495655170915</v>
      </c>
      <c r="O141" s="112">
        <f>Sheet1!F65</f>
        <v>39.01779298586548</v>
      </c>
    </row>
    <row r="142" spans="1:15" ht="12.75">
      <c r="A142">
        <v>13.8</v>
      </c>
      <c r="B142" s="112">
        <f t="shared" si="6"/>
        <v>14606.548496228224</v>
      </c>
      <c r="C142" s="112">
        <f>A142*Sheet1!D29</f>
        <v>7176</v>
      </c>
      <c r="E142" s="112">
        <f t="shared" si="5"/>
        <v>7430.5484962282235</v>
      </c>
      <c r="O142" s="112">
        <f>Sheet1!F65</f>
        <v>39.01779298586548</v>
      </c>
    </row>
    <row r="143" spans="1:15" ht="12.75">
      <c r="A143">
        <v>13.9</v>
      </c>
      <c r="B143" s="112">
        <f t="shared" si="6"/>
        <v>14766.62778279907</v>
      </c>
      <c r="C143" s="112">
        <f>A143*Sheet1!D29</f>
        <v>7228</v>
      </c>
      <c r="E143" s="112">
        <f t="shared" si="5"/>
        <v>7538.627782799071</v>
      </c>
      <c r="O143" s="112">
        <f>Sheet1!F65</f>
        <v>39.01779298586548</v>
      </c>
    </row>
    <row r="144" spans="1:15" ht="12.75">
      <c r="A144">
        <v>14</v>
      </c>
      <c r="B144" s="112">
        <f t="shared" si="6"/>
        <v>14927.487425229636</v>
      </c>
      <c r="C144" s="112">
        <f>A144*Sheet1!D29</f>
        <v>7280</v>
      </c>
      <c r="E144" s="112">
        <f t="shared" si="5"/>
        <v>7647.487425229635</v>
      </c>
      <c r="O144" s="112">
        <f>Sheet1!F65</f>
        <v>39.01779298586548</v>
      </c>
    </row>
    <row r="145" spans="1:15" ht="12.75">
      <c r="A145">
        <v>14.1</v>
      </c>
      <c r="B145" s="112">
        <f t="shared" si="6"/>
        <v>15089.127423519916</v>
      </c>
      <c r="C145" s="112">
        <f>A145*Sheet1!D29</f>
        <v>7332</v>
      </c>
      <c r="E145" s="112">
        <f t="shared" si="5"/>
        <v>7757.127423519917</v>
      </c>
      <c r="O145" s="112">
        <f>Sheet1!F65</f>
        <v>39.01779298586548</v>
      </c>
    </row>
    <row r="146" spans="1:15" ht="12.75">
      <c r="A146">
        <v>14.2</v>
      </c>
      <c r="B146" s="112">
        <f t="shared" si="6"/>
        <v>15251.547777669915</v>
      </c>
      <c r="C146" s="112">
        <f>A146*Sheet1!D29</f>
        <v>7384</v>
      </c>
      <c r="E146" s="112">
        <f t="shared" si="5"/>
        <v>7867.547777669915</v>
      </c>
      <c r="O146" s="112">
        <f>Sheet1!F65</f>
        <v>39.01779298586548</v>
      </c>
    </row>
    <row r="147" spans="1:15" ht="12.75">
      <c r="A147">
        <v>14.3</v>
      </c>
      <c r="B147" s="112">
        <f t="shared" si="6"/>
        <v>15414.748487679633</v>
      </c>
      <c r="C147" s="112">
        <f>A147*Sheet1!D29</f>
        <v>7436</v>
      </c>
      <c r="E147" s="112">
        <f t="shared" si="5"/>
        <v>7978.748487679633</v>
      </c>
      <c r="O147" s="112">
        <f>Sheet1!F65</f>
        <v>39.01779298586548</v>
      </c>
    </row>
    <row r="148" spans="1:15" ht="12.75">
      <c r="A148">
        <v>14.4</v>
      </c>
      <c r="B148" s="112">
        <f t="shared" si="6"/>
        <v>15578.729553549067</v>
      </c>
      <c r="C148" s="112">
        <f>A148*Sheet1!D29</f>
        <v>7488</v>
      </c>
      <c r="E148" s="112">
        <f t="shared" si="5"/>
        <v>8090.7295535490675</v>
      </c>
      <c r="O148" s="112">
        <f>Sheet1!F65</f>
        <v>39.01779298586548</v>
      </c>
    </row>
    <row r="149" spans="1:15" ht="12.75">
      <c r="A149">
        <v>14.5</v>
      </c>
      <c r="B149" s="112">
        <f t="shared" si="6"/>
        <v>15743.490975278219</v>
      </c>
      <c r="C149" s="112">
        <f>A149*Sheet1!D29</f>
        <v>7540</v>
      </c>
      <c r="E149" s="112">
        <f t="shared" si="5"/>
        <v>8203.490975278219</v>
      </c>
      <c r="O149" s="112">
        <f>Sheet1!F65</f>
        <v>39.01779298586548</v>
      </c>
    </row>
    <row r="150" spans="1:15" ht="12.75">
      <c r="A150">
        <v>14.6</v>
      </c>
      <c r="B150" s="112">
        <f t="shared" si="6"/>
        <v>15909.032752867086</v>
      </c>
      <c r="C150" s="112">
        <f>A150*Sheet1!D29</f>
        <v>7592</v>
      </c>
      <c r="E150" s="112">
        <f t="shared" si="5"/>
        <v>8317.032752867086</v>
      </c>
      <c r="O150" s="112">
        <f>Sheet1!F65</f>
        <v>39.01779298586548</v>
      </c>
    </row>
    <row r="151" spans="1:15" ht="12.75">
      <c r="A151">
        <v>14.7</v>
      </c>
      <c r="B151" s="112">
        <f t="shared" si="6"/>
        <v>16075.354886315672</v>
      </c>
      <c r="C151" s="112">
        <f>A151*Sheet1!D29</f>
        <v>7644</v>
      </c>
      <c r="E151" s="112">
        <f t="shared" si="5"/>
        <v>8431.354886315672</v>
      </c>
      <c r="O151" s="112">
        <f>Sheet1!F65</f>
        <v>39.01779298586548</v>
      </c>
    </row>
    <row r="152" spans="1:15" ht="12.75">
      <c r="A152">
        <v>14.8</v>
      </c>
      <c r="B152" s="112">
        <f t="shared" si="6"/>
        <v>16242.457375623977</v>
      </c>
      <c r="C152" s="112">
        <f>A152*Sheet1!D29</f>
        <v>7696</v>
      </c>
      <c r="E152" s="112">
        <f t="shared" si="5"/>
        <v>8546.457375623977</v>
      </c>
      <c r="O152" s="112">
        <f>Sheet1!F65</f>
        <v>39.01779298586548</v>
      </c>
    </row>
    <row r="153" spans="1:15" ht="12.75">
      <c r="A153">
        <v>14.9</v>
      </c>
      <c r="B153" s="112">
        <f t="shared" si="6"/>
        <v>16410.340220791997</v>
      </c>
      <c r="C153" s="112">
        <f>A153*Sheet1!D29</f>
        <v>7748</v>
      </c>
      <c r="E153" s="112">
        <f t="shared" si="5"/>
        <v>8662.340220791997</v>
      </c>
      <c r="O153" s="112">
        <f>Sheet1!F65</f>
        <v>39.01779298586548</v>
      </c>
    </row>
    <row r="154" spans="1:15" ht="12.75">
      <c r="A154">
        <v>15</v>
      </c>
      <c r="B154" s="112">
        <f t="shared" si="6"/>
        <v>16579.003421819732</v>
      </c>
      <c r="C154" s="112">
        <f>A154*Sheet1!D29</f>
        <v>7800</v>
      </c>
      <c r="E154" s="112">
        <f t="shared" si="5"/>
        <v>8779.003421819734</v>
      </c>
      <c r="O154" s="112">
        <f>Sheet1!F65</f>
        <v>39.01779298586548</v>
      </c>
    </row>
    <row r="155" spans="1:15" ht="12.75">
      <c r="A155">
        <v>15.1</v>
      </c>
      <c r="B155" s="112">
        <f t="shared" si="6"/>
        <v>16748.446978707187</v>
      </c>
      <c r="C155" s="112">
        <f>A155*Sheet1!D29</f>
        <v>7852</v>
      </c>
      <c r="E155" s="112">
        <f t="shared" si="5"/>
        <v>8896.446978707188</v>
      </c>
      <c r="O155" s="112">
        <f>Sheet1!F65</f>
        <v>39.01779298586548</v>
      </c>
    </row>
    <row r="156" spans="1:15" ht="12.75">
      <c r="A156">
        <v>15.2</v>
      </c>
      <c r="B156" s="112">
        <f t="shared" si="6"/>
        <v>16918.670891454363</v>
      </c>
      <c r="C156" s="112">
        <f>A156*Sheet1!D29</f>
        <v>7904</v>
      </c>
      <c r="E156" s="112">
        <f t="shared" si="5"/>
        <v>9014.670891454361</v>
      </c>
      <c r="O156" s="112">
        <f>Sheet1!F65</f>
        <v>39.01779298586548</v>
      </c>
    </row>
    <row r="157" spans="1:15" ht="12.75">
      <c r="A157">
        <v>15.3</v>
      </c>
      <c r="B157" s="112">
        <f t="shared" si="6"/>
        <v>17089.67516006125</v>
      </c>
      <c r="C157" s="112">
        <f>A157*Sheet1!D29</f>
        <v>7956</v>
      </c>
      <c r="E157" s="112">
        <f t="shared" si="5"/>
        <v>9133.675160061252</v>
      </c>
      <c r="O157" s="112">
        <f>Sheet1!F65</f>
        <v>39.01779298586548</v>
      </c>
    </row>
    <row r="158" spans="1:15" ht="12.75">
      <c r="A158">
        <v>15.4</v>
      </c>
      <c r="B158" s="112">
        <f t="shared" si="6"/>
        <v>17261.45978452786</v>
      </c>
      <c r="C158" s="112">
        <f>A158*Sheet1!D29</f>
        <v>8008</v>
      </c>
      <c r="E158" s="112">
        <f t="shared" si="5"/>
        <v>9253.459784527859</v>
      </c>
      <c r="O158" s="112">
        <f>Sheet1!F65</f>
        <v>39.01779298586548</v>
      </c>
    </row>
    <row r="159" spans="1:15" ht="12.75">
      <c r="A159">
        <v>15.5</v>
      </c>
      <c r="B159" s="112">
        <f t="shared" si="6"/>
        <v>17434.024764854184</v>
      </c>
      <c r="C159" s="112">
        <f>A159*Sheet1!D29</f>
        <v>8060</v>
      </c>
      <c r="E159" s="112">
        <f t="shared" si="5"/>
        <v>9374.024764854183</v>
      </c>
      <c r="O159" s="112">
        <f>Sheet1!F65</f>
        <v>39.01779298586548</v>
      </c>
    </row>
    <row r="160" spans="1:15" ht="12.75">
      <c r="A160">
        <v>15.6</v>
      </c>
      <c r="B160" s="112">
        <f t="shared" si="6"/>
        <v>17607.370101040222</v>
      </c>
      <c r="C160" s="112">
        <f>A160*Sheet1!D29</f>
        <v>8112</v>
      </c>
      <c r="E160" s="112">
        <f t="shared" si="5"/>
        <v>9495.370101040224</v>
      </c>
      <c r="O160" s="112">
        <f>Sheet1!F65</f>
        <v>39.01779298586548</v>
      </c>
    </row>
    <row r="161" spans="1:15" ht="12.75">
      <c r="A161">
        <v>15.7</v>
      </c>
      <c r="B161" s="112">
        <f t="shared" si="6"/>
        <v>17781.495793085982</v>
      </c>
      <c r="C161" s="112">
        <f>A161*Sheet1!D29</f>
        <v>8164</v>
      </c>
      <c r="E161" s="112">
        <f t="shared" si="5"/>
        <v>9617.495793085982</v>
      </c>
      <c r="O161" s="112">
        <f>Sheet1!F65</f>
        <v>39.01779298586548</v>
      </c>
    </row>
    <row r="162" spans="1:15" ht="12.75">
      <c r="A162">
        <v>15.8</v>
      </c>
      <c r="B162" s="112">
        <f t="shared" si="6"/>
        <v>17956.40184099146</v>
      </c>
      <c r="C162" s="112">
        <f>A162*Sheet1!D29</f>
        <v>8216</v>
      </c>
      <c r="E162" s="112">
        <f t="shared" si="5"/>
        <v>9740.40184099146</v>
      </c>
      <c r="O162" s="112">
        <f>Sheet1!F65</f>
        <v>39.01779298586548</v>
      </c>
    </row>
    <row r="163" spans="1:15" ht="12.75">
      <c r="A163">
        <v>15.9</v>
      </c>
      <c r="B163" s="112">
        <f t="shared" si="6"/>
        <v>18132.088244756655</v>
      </c>
      <c r="C163" s="112">
        <f>A163*Sheet1!D29</f>
        <v>8268</v>
      </c>
      <c r="E163" s="112">
        <f t="shared" si="5"/>
        <v>9864.088244756653</v>
      </c>
      <c r="O163" s="112">
        <f>Sheet1!F65</f>
        <v>39.01779298586548</v>
      </c>
    </row>
    <row r="164" spans="1:15" ht="12.75">
      <c r="A164">
        <v>16</v>
      </c>
      <c r="B164" s="112">
        <f t="shared" si="6"/>
        <v>18308.555004381564</v>
      </c>
      <c r="C164" s="112">
        <f>A164*Sheet1!D29</f>
        <v>8320</v>
      </c>
      <c r="E164" s="112">
        <f t="shared" si="5"/>
        <v>9988.555004381564</v>
      </c>
      <c r="O164" s="112">
        <f>Sheet1!F65</f>
        <v>39.01779298586548</v>
      </c>
    </row>
    <row r="165" spans="1:15" ht="12.75">
      <c r="A165">
        <v>16.1</v>
      </c>
      <c r="B165" s="112">
        <f t="shared" si="6"/>
        <v>18485.802119866195</v>
      </c>
      <c r="C165" s="112">
        <f>A165*Sheet1!D29</f>
        <v>8372</v>
      </c>
      <c r="E165" s="112">
        <f t="shared" si="5"/>
        <v>10113.802119866194</v>
      </c>
      <c r="O165" s="112">
        <f>Sheet1!F65</f>
        <v>39.01779298586548</v>
      </c>
    </row>
    <row r="166" spans="1:15" ht="12.75">
      <c r="A166">
        <v>16.2</v>
      </c>
      <c r="B166" s="112">
        <f t="shared" si="6"/>
        <v>18663.82959121054</v>
      </c>
      <c r="C166" s="112">
        <f>A166*Sheet1!D29</f>
        <v>8424</v>
      </c>
      <c r="E166" s="112">
        <f t="shared" si="5"/>
        <v>10239.829591210537</v>
      </c>
      <c r="O166" s="112">
        <f>Sheet1!F65</f>
        <v>39.01779298586548</v>
      </c>
    </row>
    <row r="167" spans="1:15" ht="12.75">
      <c r="A167">
        <v>16.3</v>
      </c>
      <c r="B167" s="112">
        <f t="shared" si="6"/>
        <v>18842.6374184146</v>
      </c>
      <c r="C167" s="112">
        <f>A167*Sheet1!D29</f>
        <v>8476</v>
      </c>
      <c r="E167" s="112">
        <f t="shared" si="5"/>
        <v>10366.6374184146</v>
      </c>
      <c r="O167" s="112">
        <f>Sheet1!F65</f>
        <v>39.01779298586548</v>
      </c>
    </row>
    <row r="168" spans="1:15" ht="12.75">
      <c r="A168">
        <v>16.4</v>
      </c>
      <c r="B168" s="112">
        <f t="shared" si="6"/>
        <v>19022.225601478378</v>
      </c>
      <c r="C168" s="112">
        <f>A168*Sheet1!D29</f>
        <v>8528</v>
      </c>
      <c r="E168" s="112">
        <f t="shared" si="5"/>
        <v>10494.22560147838</v>
      </c>
      <c r="O168" s="112">
        <f>Sheet1!F65</f>
        <v>39.01779298586548</v>
      </c>
    </row>
    <row r="169" spans="1:15" ht="12.75">
      <c r="A169">
        <v>16.5</v>
      </c>
      <c r="B169" s="112">
        <f t="shared" si="6"/>
        <v>19202.594140401878</v>
      </c>
      <c r="C169" s="112">
        <f>A169*Sheet1!D29</f>
        <v>8580</v>
      </c>
      <c r="E169" s="112">
        <f t="shared" si="5"/>
        <v>10622.594140401878</v>
      </c>
      <c r="O169" s="112">
        <f>Sheet1!F65</f>
        <v>39.01779298586548</v>
      </c>
    </row>
    <row r="170" spans="1:15" ht="12.75">
      <c r="A170">
        <v>16.6</v>
      </c>
      <c r="B170" s="112">
        <f t="shared" si="6"/>
        <v>19383.743035185093</v>
      </c>
      <c r="C170" s="112">
        <f>A170*Sheet1!D29</f>
        <v>8632</v>
      </c>
      <c r="E170" s="112">
        <f t="shared" si="5"/>
        <v>10751.743035185094</v>
      </c>
      <c r="O170" s="112">
        <f>Sheet1!F65</f>
        <v>39.01779298586548</v>
      </c>
    </row>
    <row r="171" spans="1:15" ht="12.75">
      <c r="A171">
        <v>16.7</v>
      </c>
      <c r="B171" s="112">
        <f t="shared" si="6"/>
        <v>19565.672285828026</v>
      </c>
      <c r="C171" s="112">
        <f>A171*Sheet1!D29</f>
        <v>8684</v>
      </c>
      <c r="E171" s="112">
        <f t="shared" si="5"/>
        <v>10881.672285828025</v>
      </c>
      <c r="O171" s="112">
        <f>Sheet1!F65</f>
        <v>39.01779298586548</v>
      </c>
    </row>
    <row r="172" spans="1:15" ht="12.75">
      <c r="A172">
        <v>16.8</v>
      </c>
      <c r="B172" s="112">
        <f t="shared" si="6"/>
        <v>19748.381892330675</v>
      </c>
      <c r="C172" s="112">
        <f>A172*Sheet1!D29</f>
        <v>8736</v>
      </c>
      <c r="E172" s="112">
        <f t="shared" si="5"/>
        <v>11012.381892330675</v>
      </c>
      <c r="O172" s="112">
        <f>Sheet1!F65</f>
        <v>39.01779298586548</v>
      </c>
    </row>
    <row r="173" spans="1:15" ht="12.75">
      <c r="A173">
        <v>16.9</v>
      </c>
      <c r="B173" s="112">
        <f t="shared" si="6"/>
        <v>19931.87185469304</v>
      </c>
      <c r="C173" s="112">
        <f>A173*Sheet1!D29</f>
        <v>8788</v>
      </c>
      <c r="E173" s="112">
        <f t="shared" si="5"/>
        <v>11143.87185469304</v>
      </c>
      <c r="O173" s="112">
        <f>Sheet1!F65</f>
        <v>39.01779298586548</v>
      </c>
    </row>
    <row r="174" spans="1:15" ht="12.75">
      <c r="A174">
        <v>17</v>
      </c>
      <c r="B174" s="112">
        <f t="shared" si="6"/>
        <v>20116.142172915126</v>
      </c>
      <c r="C174" s="112">
        <f>A174*Sheet1!D29</f>
        <v>8840</v>
      </c>
      <c r="E174" s="112">
        <f t="shared" si="5"/>
        <v>11276.142172915124</v>
      </c>
      <c r="O174" s="112">
        <f>Sheet1!F65</f>
        <v>39.01779298586548</v>
      </c>
    </row>
    <row r="175" spans="1:15" ht="12.75">
      <c r="A175">
        <v>17.1</v>
      </c>
      <c r="B175" s="112">
        <f t="shared" si="6"/>
        <v>20301.192846996928</v>
      </c>
      <c r="C175" s="112">
        <f>A175*Sheet1!D29</f>
        <v>8892</v>
      </c>
      <c r="E175" s="112">
        <f t="shared" si="5"/>
        <v>11409.192846996926</v>
      </c>
      <c r="O175" s="112">
        <f>Sheet1!F65</f>
        <v>39.01779298586548</v>
      </c>
    </row>
    <row r="176" spans="1:15" ht="12.75">
      <c r="A176">
        <v>17.2</v>
      </c>
      <c r="B176" s="112">
        <f t="shared" si="6"/>
        <v>20487.023876938445</v>
      </c>
      <c r="C176" s="112">
        <f>A176*Sheet1!D29</f>
        <v>8944</v>
      </c>
      <c r="E176" s="112">
        <f t="shared" si="5"/>
        <v>11543.023876938443</v>
      </c>
      <c r="O176" s="112">
        <f>Sheet1!F65</f>
        <v>39.01779298586548</v>
      </c>
    </row>
    <row r="177" spans="1:15" ht="12.75">
      <c r="A177">
        <v>17.3</v>
      </c>
      <c r="B177" s="112">
        <f t="shared" si="6"/>
        <v>20673.63526273968</v>
      </c>
      <c r="C177" s="112">
        <f>A177*Sheet1!D29</f>
        <v>8996</v>
      </c>
      <c r="E177" s="112">
        <f t="shared" si="5"/>
        <v>11677.635262739681</v>
      </c>
      <c r="O177" s="112">
        <f>Sheet1!F65</f>
        <v>39.01779298586548</v>
      </c>
    </row>
    <row r="178" spans="1:15" ht="12.75">
      <c r="A178">
        <v>17.4</v>
      </c>
      <c r="B178" s="112">
        <f t="shared" si="6"/>
        <v>20861.027004400632</v>
      </c>
      <c r="C178" s="112">
        <f>A178*Sheet1!D29</f>
        <v>9048</v>
      </c>
      <c r="E178" s="112">
        <f t="shared" si="5"/>
        <v>11813.027004400632</v>
      </c>
      <c r="O178" s="112">
        <f>Sheet1!F65</f>
        <v>39.01779298586548</v>
      </c>
    </row>
    <row r="179" spans="1:15" ht="12.75">
      <c r="A179">
        <v>17.5</v>
      </c>
      <c r="B179" s="112">
        <f t="shared" si="6"/>
        <v>21049.199101921302</v>
      </c>
      <c r="C179" s="112">
        <f>A179*Sheet1!D29</f>
        <v>9100</v>
      </c>
      <c r="E179" s="112">
        <f t="shared" si="5"/>
        <v>11949.199101921304</v>
      </c>
      <c r="O179" s="112">
        <f>Sheet1!F65</f>
        <v>39.01779298586548</v>
      </c>
    </row>
    <row r="180" spans="1:15" ht="12.75">
      <c r="A180">
        <v>17.6</v>
      </c>
      <c r="B180" s="112">
        <f t="shared" si="6"/>
        <v>21238.151555301694</v>
      </c>
      <c r="C180" s="112">
        <f>A180*Sheet1!D29</f>
        <v>9152</v>
      </c>
      <c r="E180" s="112">
        <f t="shared" si="5"/>
        <v>12086.151555301694</v>
      </c>
      <c r="O180" s="112">
        <f>Sheet1!F65</f>
        <v>39.01779298586548</v>
      </c>
    </row>
    <row r="181" spans="1:15" ht="12.75">
      <c r="A181">
        <v>17.7</v>
      </c>
      <c r="B181" s="112">
        <f t="shared" si="6"/>
        <v>21427.884364541795</v>
      </c>
      <c r="C181" s="112">
        <f>A181*Sheet1!D29</f>
        <v>9204</v>
      </c>
      <c r="E181" s="112">
        <f t="shared" si="5"/>
        <v>12223.884364541796</v>
      </c>
      <c r="O181" s="112">
        <f>Sheet1!F65</f>
        <v>39.01779298586548</v>
      </c>
    </row>
    <row r="182" spans="1:15" ht="12.75">
      <c r="A182">
        <v>17.8</v>
      </c>
      <c r="B182" s="112">
        <f t="shared" si="6"/>
        <v>21618.39752964162</v>
      </c>
      <c r="C182" s="112">
        <f>A182*Sheet1!D29</f>
        <v>9256</v>
      </c>
      <c r="E182" s="112">
        <f t="shared" si="5"/>
        <v>12362.397529641621</v>
      </c>
      <c r="O182" s="112">
        <f>Sheet1!F65</f>
        <v>39.01779298586548</v>
      </c>
    </row>
    <row r="183" spans="1:15" ht="12.75">
      <c r="A183">
        <v>17.9</v>
      </c>
      <c r="B183" s="112">
        <f t="shared" si="6"/>
        <v>21809.69105060116</v>
      </c>
      <c r="C183" s="112">
        <f>A183*Sheet1!D29</f>
        <v>9308</v>
      </c>
      <c r="E183" s="112">
        <f t="shared" si="5"/>
        <v>12501.691050601159</v>
      </c>
      <c r="O183" s="112">
        <f>Sheet1!F65</f>
        <v>39.01779298586548</v>
      </c>
    </row>
    <row r="184" spans="1:15" ht="12.75">
      <c r="A184">
        <v>18</v>
      </c>
      <c r="B184" s="112">
        <f t="shared" si="6"/>
        <v>22001.764927420416</v>
      </c>
      <c r="C184" s="112">
        <f>A184*Sheet1!D29</f>
        <v>9360</v>
      </c>
      <c r="E184" s="112">
        <f t="shared" si="5"/>
        <v>12641.764927420416</v>
      </c>
      <c r="O184" s="112">
        <f>Sheet1!F65</f>
        <v>39.01779298586548</v>
      </c>
    </row>
    <row r="185" spans="1:15" ht="12.75">
      <c r="A185">
        <v>18.1</v>
      </c>
      <c r="B185" s="112">
        <f t="shared" si="6"/>
        <v>22194.61916009939</v>
      </c>
      <c r="C185" s="112">
        <f>A185*Sheet1!D29</f>
        <v>9412</v>
      </c>
      <c r="E185" s="112">
        <f t="shared" si="5"/>
        <v>12782.619160099393</v>
      </c>
      <c r="O185" s="112">
        <f>Sheet1!F65</f>
        <v>39.01779298586548</v>
      </c>
    </row>
    <row r="186" spans="1:15" ht="12.75">
      <c r="A186">
        <v>18.2</v>
      </c>
      <c r="B186" s="112">
        <f t="shared" si="6"/>
        <v>22388.253748638082</v>
      </c>
      <c r="C186" s="112">
        <f>A186*Sheet1!D29</f>
        <v>9464</v>
      </c>
      <c r="E186" s="112">
        <f t="shared" si="5"/>
        <v>12924.25374863808</v>
      </c>
      <c r="O186" s="112">
        <f>Sheet1!F65</f>
        <v>39.01779298586548</v>
      </c>
    </row>
    <row r="187" spans="1:15" ht="12.75">
      <c r="A187">
        <v>18.3</v>
      </c>
      <c r="B187" s="112">
        <f t="shared" si="6"/>
        <v>22582.668693036496</v>
      </c>
      <c r="C187" s="112">
        <f>A187*Sheet1!D29</f>
        <v>9516</v>
      </c>
      <c r="E187" s="112">
        <f t="shared" si="5"/>
        <v>13066.668693036494</v>
      </c>
      <c r="O187" s="112">
        <f>Sheet1!F65</f>
        <v>39.01779298586548</v>
      </c>
    </row>
    <row r="188" spans="1:15" ht="12.75">
      <c r="A188">
        <v>18.4</v>
      </c>
      <c r="B188" s="112">
        <f t="shared" si="6"/>
        <v>22777.863993294617</v>
      </c>
      <c r="C188" s="112">
        <f>A188*Sheet1!D29</f>
        <v>9568</v>
      </c>
      <c r="E188" s="112">
        <f t="shared" si="5"/>
        <v>13209.863993294615</v>
      </c>
      <c r="O188" s="112">
        <f>Sheet1!F65</f>
        <v>39.01779298586548</v>
      </c>
    </row>
    <row r="189" spans="1:15" ht="12.75">
      <c r="A189">
        <v>18.5</v>
      </c>
      <c r="B189" s="112">
        <f t="shared" si="6"/>
        <v>22973.83964941246</v>
      </c>
      <c r="C189" s="112">
        <f>A189*Sheet1!D29</f>
        <v>9620</v>
      </c>
      <c r="E189" s="112">
        <f t="shared" si="5"/>
        <v>13353.83964941246</v>
      </c>
      <c r="O189" s="112">
        <f>Sheet1!F65</f>
        <v>39.01779298586548</v>
      </c>
    </row>
    <row r="190" spans="1:15" ht="12.75">
      <c r="A190">
        <v>18.6</v>
      </c>
      <c r="B190" s="112">
        <f t="shared" si="6"/>
        <v>23170.595661390023</v>
      </c>
      <c r="C190" s="112">
        <f>A190*Sheet1!D29</f>
        <v>9672</v>
      </c>
      <c r="E190" s="112">
        <f t="shared" si="5"/>
        <v>13498.595661390023</v>
      </c>
      <c r="O190" s="112">
        <f>Sheet1!F65</f>
        <v>39.01779298586548</v>
      </c>
    </row>
    <row r="191" spans="1:15" ht="12.75">
      <c r="A191">
        <v>18.7</v>
      </c>
      <c r="B191" s="112">
        <f t="shared" si="6"/>
        <v>23368.1320292273</v>
      </c>
      <c r="C191" s="112">
        <f>A191*Sheet1!D29</f>
        <v>9724</v>
      </c>
      <c r="E191" s="112">
        <f t="shared" si="5"/>
        <v>13644.132029227301</v>
      </c>
      <c r="O191" s="112">
        <f>Sheet1!F65</f>
        <v>39.01779298586548</v>
      </c>
    </row>
    <row r="192" spans="1:15" ht="12.75">
      <c r="A192">
        <v>18.8</v>
      </c>
      <c r="B192" s="112">
        <f t="shared" si="6"/>
        <v>23566.448752924298</v>
      </c>
      <c r="C192" s="112">
        <f>A192*Sheet1!D29</f>
        <v>9776</v>
      </c>
      <c r="E192" s="112">
        <f t="shared" si="5"/>
        <v>13790.448752924298</v>
      </c>
      <c r="O192" s="112">
        <f>Sheet1!F65</f>
        <v>39.01779298586548</v>
      </c>
    </row>
    <row r="193" spans="1:15" ht="12.75">
      <c r="A193">
        <v>18.9</v>
      </c>
      <c r="B193" s="112">
        <f t="shared" si="6"/>
        <v>23765.545832481006</v>
      </c>
      <c r="C193" s="112">
        <f>A193*Sheet1!D29</f>
        <v>9828</v>
      </c>
      <c r="E193" s="112">
        <f t="shared" si="5"/>
        <v>13937.545832481006</v>
      </c>
      <c r="O193" s="112">
        <f>Sheet1!F65</f>
        <v>39.01779298586548</v>
      </c>
    </row>
    <row r="194" spans="1:15" ht="12.75">
      <c r="A194">
        <v>19</v>
      </c>
      <c r="B194" s="112">
        <f t="shared" si="6"/>
        <v>23965.42326789744</v>
      </c>
      <c r="C194" s="112">
        <f>A194*Sheet1!D29</f>
        <v>9880</v>
      </c>
      <c r="E194" s="112">
        <f t="shared" si="5"/>
        <v>14085.42326789744</v>
      </c>
      <c r="O194" s="112">
        <f>Sheet1!F65</f>
        <v>39.01779298586548</v>
      </c>
    </row>
    <row r="195" spans="1:15" ht="12.75">
      <c r="A195">
        <v>19.1</v>
      </c>
      <c r="B195" s="112">
        <f t="shared" si="6"/>
        <v>24166.08105917359</v>
      </c>
      <c r="C195" s="112">
        <f>A195*Sheet1!D29</f>
        <v>9932</v>
      </c>
      <c r="E195" s="112">
        <f t="shared" si="5"/>
        <v>14234.08105917359</v>
      </c>
      <c r="O195" s="112">
        <f>Sheet1!F65</f>
        <v>39.01779298586548</v>
      </c>
    </row>
    <row r="196" spans="1:15" ht="12.75">
      <c r="A196">
        <v>19.2</v>
      </c>
      <c r="B196" s="112">
        <f t="shared" si="6"/>
        <v>24367.51920630945</v>
      </c>
      <c r="C196" s="112">
        <f>A196*Sheet1!D29</f>
        <v>9984</v>
      </c>
      <c r="E196" s="112">
        <f t="shared" si="5"/>
        <v>14383.519206309451</v>
      </c>
      <c r="O196" s="112">
        <f>Sheet1!F65</f>
        <v>39.01779298586548</v>
      </c>
    </row>
    <row r="197" spans="1:15" ht="12.75">
      <c r="A197">
        <v>19.3</v>
      </c>
      <c r="B197" s="112">
        <f t="shared" si="6"/>
        <v>24569.737709305035</v>
      </c>
      <c r="C197" s="112">
        <f>A197*Sheet1!D29</f>
        <v>10036</v>
      </c>
      <c r="E197" s="112">
        <f t="shared" si="5"/>
        <v>14533.737709305035</v>
      </c>
      <c r="O197" s="112">
        <f>Sheet1!F65</f>
        <v>39.01779298586548</v>
      </c>
    </row>
    <row r="198" spans="1:15" ht="12.75">
      <c r="A198">
        <v>19.4</v>
      </c>
      <c r="B198" s="112">
        <f t="shared" si="6"/>
        <v>24772.736568160333</v>
      </c>
      <c r="C198" s="112">
        <f>A198*Sheet1!D29</f>
        <v>10088</v>
      </c>
      <c r="E198" s="112">
        <f aca="true" t="shared" si="7" ref="E198:E261">(A198*A198)*O198</f>
        <v>14684.736568160331</v>
      </c>
      <c r="O198" s="112">
        <f>Sheet1!F65</f>
        <v>39.01779298586548</v>
      </c>
    </row>
    <row r="199" spans="1:15" ht="12.75">
      <c r="A199">
        <v>19.5</v>
      </c>
      <c r="B199" s="112">
        <f t="shared" si="6"/>
        <v>24976.51578287535</v>
      </c>
      <c r="C199" s="112">
        <f>A199*Sheet1!D29</f>
        <v>10140</v>
      </c>
      <c r="E199" s="112">
        <f t="shared" si="7"/>
        <v>14836.51578287535</v>
      </c>
      <c r="O199" s="112">
        <f>Sheet1!F65</f>
        <v>39.01779298586548</v>
      </c>
    </row>
    <row r="200" spans="1:15" ht="12.75">
      <c r="A200">
        <v>19.6</v>
      </c>
      <c r="B200" s="112">
        <f aca="true" t="shared" si="8" ref="B200:B263">C200+E200</f>
        <v>25181.075353450087</v>
      </c>
      <c r="C200" s="112">
        <f>A200*Sheet1!D29</f>
        <v>10192</v>
      </c>
      <c r="E200" s="112">
        <f t="shared" si="7"/>
        <v>14989.075353450087</v>
      </c>
      <c r="O200" s="112">
        <f>Sheet1!F65</f>
        <v>39.01779298586548</v>
      </c>
    </row>
    <row r="201" spans="1:15" ht="12.75">
      <c r="A201">
        <v>19.7</v>
      </c>
      <c r="B201" s="112">
        <f t="shared" si="8"/>
        <v>25386.415279884535</v>
      </c>
      <c r="C201" s="112">
        <f>A201*Sheet1!D29</f>
        <v>10244</v>
      </c>
      <c r="E201" s="112">
        <f t="shared" si="7"/>
        <v>15142.415279884535</v>
      </c>
      <c r="O201" s="112">
        <f>Sheet1!F65</f>
        <v>39.01779298586548</v>
      </c>
    </row>
    <row r="202" spans="1:15" ht="12.75">
      <c r="A202">
        <v>19.8</v>
      </c>
      <c r="B202" s="112">
        <f t="shared" si="8"/>
        <v>25592.535562178706</v>
      </c>
      <c r="C202" s="112">
        <f>A202*Sheet1!D29</f>
        <v>10296</v>
      </c>
      <c r="E202" s="112">
        <f t="shared" si="7"/>
        <v>15296.535562178706</v>
      </c>
      <c r="O202" s="112">
        <f>Sheet1!F65</f>
        <v>39.01779298586548</v>
      </c>
    </row>
    <row r="203" spans="1:15" ht="12.75">
      <c r="A203">
        <v>19.9</v>
      </c>
      <c r="B203" s="112">
        <f t="shared" si="8"/>
        <v>25799.436200332588</v>
      </c>
      <c r="C203" s="112">
        <f>A203*Sheet1!D29</f>
        <v>10348</v>
      </c>
      <c r="E203" s="112">
        <f t="shared" si="7"/>
        <v>15451.436200332588</v>
      </c>
      <c r="O203" s="112">
        <f>Sheet1!F65</f>
        <v>39.01779298586548</v>
      </c>
    </row>
    <row r="204" spans="1:15" ht="12.75">
      <c r="A204">
        <v>20</v>
      </c>
      <c r="B204" s="112">
        <f t="shared" si="8"/>
        <v>26007.117194346196</v>
      </c>
      <c r="C204" s="112">
        <f>A204*Sheet1!D29</f>
        <v>10400</v>
      </c>
      <c r="E204" s="112">
        <f t="shared" si="7"/>
        <v>15607.117194346194</v>
      </c>
      <c r="O204" s="112">
        <f>Sheet1!F65</f>
        <v>39.01779298586548</v>
      </c>
    </row>
    <row r="205" spans="1:15" ht="12.75">
      <c r="A205">
        <v>20.5</v>
      </c>
      <c r="B205" s="112">
        <f t="shared" si="8"/>
        <v>27057.22750230997</v>
      </c>
      <c r="C205" s="112">
        <f>A205*Sheet1!D29</f>
        <v>10660</v>
      </c>
      <c r="E205" s="112">
        <f t="shared" si="7"/>
        <v>16397.22750230997</v>
      </c>
      <c r="O205" s="112">
        <f>Sheet1!F65</f>
        <v>39.01779298586548</v>
      </c>
    </row>
    <row r="206" spans="1:15" ht="12.75">
      <c r="A206">
        <v>21</v>
      </c>
      <c r="B206" s="112">
        <f t="shared" si="8"/>
        <v>28126.84670676668</v>
      </c>
      <c r="C206" s="112">
        <f>A206*Sheet1!D29</f>
        <v>10920</v>
      </c>
      <c r="E206" s="112">
        <f t="shared" si="7"/>
        <v>17206.84670676668</v>
      </c>
      <c r="O206" s="112">
        <f>Sheet1!F65</f>
        <v>39.01779298586548</v>
      </c>
    </row>
    <row r="207" spans="1:15" ht="12.75">
      <c r="A207">
        <v>21.5</v>
      </c>
      <c r="B207" s="112">
        <f t="shared" si="8"/>
        <v>29215.97480771632</v>
      </c>
      <c r="C207" s="112">
        <f>A207*Sheet1!D29</f>
        <v>11180</v>
      </c>
      <c r="E207" s="112">
        <f t="shared" si="7"/>
        <v>18035.97480771632</v>
      </c>
      <c r="O207" s="112">
        <f>Sheet1!F65</f>
        <v>39.01779298586548</v>
      </c>
    </row>
    <row r="208" spans="1:15" ht="12.75">
      <c r="A208">
        <v>22</v>
      </c>
      <c r="B208" s="112">
        <f t="shared" si="8"/>
        <v>30324.611805158893</v>
      </c>
      <c r="C208" s="112">
        <f>A208*Sheet1!D29</f>
        <v>11440</v>
      </c>
      <c r="E208" s="112">
        <f t="shared" si="7"/>
        <v>18884.611805158893</v>
      </c>
      <c r="O208" s="112">
        <f>Sheet1!F65</f>
        <v>39.01779298586548</v>
      </c>
    </row>
    <row r="209" spans="1:15" ht="12.75">
      <c r="A209">
        <v>22.5</v>
      </c>
      <c r="B209" s="112">
        <f t="shared" si="8"/>
        <v>31452.7576990944</v>
      </c>
      <c r="C209" s="112">
        <f>A209*Sheet1!D29</f>
        <v>11700</v>
      </c>
      <c r="E209" s="112">
        <f t="shared" si="7"/>
        <v>19752.7576990944</v>
      </c>
      <c r="O209" s="112">
        <f>Sheet1!F65</f>
        <v>39.01779298586548</v>
      </c>
    </row>
    <row r="210" spans="1:15" ht="12.75">
      <c r="A210">
        <v>23</v>
      </c>
      <c r="B210" s="112">
        <f t="shared" si="8"/>
        <v>32600.41248952284</v>
      </c>
      <c r="C210" s="112">
        <f>A210*Sheet1!D29</f>
        <v>11960</v>
      </c>
      <c r="E210" s="112">
        <f t="shared" si="7"/>
        <v>20640.41248952284</v>
      </c>
      <c r="O210" s="112">
        <f>Sheet1!F65</f>
        <v>39.01779298586548</v>
      </c>
    </row>
    <row r="211" spans="1:15" ht="12.75">
      <c r="A211">
        <v>23.5</v>
      </c>
      <c r="B211" s="112">
        <f t="shared" si="8"/>
        <v>33767.576176444214</v>
      </c>
      <c r="C211" s="112">
        <f>A211*Sheet1!D29</f>
        <v>12220</v>
      </c>
      <c r="E211" s="112">
        <f t="shared" si="7"/>
        <v>21547.576176444214</v>
      </c>
      <c r="O211" s="112">
        <f>Sheet1!F65</f>
        <v>39.01779298586548</v>
      </c>
    </row>
    <row r="212" spans="1:15" ht="12.75">
      <c r="A212">
        <v>24</v>
      </c>
      <c r="B212" s="112">
        <f t="shared" si="8"/>
        <v>34954.248759858514</v>
      </c>
      <c r="C212" s="112">
        <f>A212*Sheet1!D29</f>
        <v>12480</v>
      </c>
      <c r="E212" s="112">
        <f t="shared" si="7"/>
        <v>22474.248759858518</v>
      </c>
      <c r="O212" s="112">
        <f>Sheet1!F65</f>
        <v>39.01779298586548</v>
      </c>
    </row>
    <row r="213" spans="1:15" ht="12.75">
      <c r="A213">
        <v>24.5</v>
      </c>
      <c r="B213" s="112">
        <f t="shared" si="8"/>
        <v>36160.43023976576</v>
      </c>
      <c r="C213" s="112">
        <f>A213*Sheet1!D29</f>
        <v>12740</v>
      </c>
      <c r="E213" s="112">
        <f t="shared" si="7"/>
        <v>23420.430239765756</v>
      </c>
      <c r="O213" s="112">
        <f>Sheet1!F65</f>
        <v>39.01779298586548</v>
      </c>
    </row>
    <row r="214" spans="1:15" ht="12.75">
      <c r="A214">
        <v>25</v>
      </c>
      <c r="B214" s="112">
        <f t="shared" si="8"/>
        <v>37386.12061616593</v>
      </c>
      <c r="C214" s="112">
        <f>A214*Sheet1!D29</f>
        <v>13000</v>
      </c>
      <c r="E214" s="112">
        <f t="shared" si="7"/>
        <v>24386.12061616593</v>
      </c>
      <c r="O214" s="112">
        <f>Sheet1!F65</f>
        <v>39.01779298586548</v>
      </c>
    </row>
    <row r="215" spans="1:15" ht="12.75">
      <c r="A215">
        <v>25.5</v>
      </c>
      <c r="B215" s="112">
        <f t="shared" si="8"/>
        <v>38631.31988905903</v>
      </c>
      <c r="C215" s="112">
        <f>A215*Sheet1!D29</f>
        <v>13260</v>
      </c>
      <c r="E215" s="112">
        <f t="shared" si="7"/>
        <v>25371.319889059032</v>
      </c>
      <c r="O215" s="112">
        <f>Sheet1!F65</f>
        <v>39.01779298586548</v>
      </c>
    </row>
    <row r="216" spans="1:15" ht="12.75">
      <c r="A216">
        <v>26</v>
      </c>
      <c r="B216" s="112">
        <f t="shared" si="8"/>
        <v>39896.02805844507</v>
      </c>
      <c r="C216" s="112">
        <f>A216*Sheet1!D29</f>
        <v>13520</v>
      </c>
      <c r="E216" s="112">
        <f t="shared" si="7"/>
        <v>26376.028058445067</v>
      </c>
      <c r="O216" s="112">
        <f>Sheet1!F65</f>
        <v>39.01779298586548</v>
      </c>
    </row>
    <row r="217" spans="1:15" ht="12.75">
      <c r="A217">
        <v>26.5</v>
      </c>
      <c r="B217" s="112">
        <f t="shared" si="8"/>
        <v>41180.245124324036</v>
      </c>
      <c r="C217" s="112">
        <f>A217*Sheet1!D29</f>
        <v>13780</v>
      </c>
      <c r="E217" s="112">
        <f t="shared" si="7"/>
        <v>27400.245124324036</v>
      </c>
      <c r="O217" s="112">
        <f>Sheet1!F65</f>
        <v>39.01779298586548</v>
      </c>
    </row>
    <row r="218" spans="1:15" ht="12.75">
      <c r="A218">
        <v>27</v>
      </c>
      <c r="B218" s="112">
        <f t="shared" si="8"/>
        <v>42483.971086695936</v>
      </c>
      <c r="C218" s="112">
        <f>A218*Sheet1!D29</f>
        <v>14040</v>
      </c>
      <c r="E218" s="112">
        <f t="shared" si="7"/>
        <v>28443.971086695936</v>
      </c>
      <c r="O218" s="112">
        <f>Sheet1!F65</f>
        <v>39.01779298586548</v>
      </c>
    </row>
    <row r="219" spans="1:15" ht="12.75">
      <c r="A219">
        <v>27.5</v>
      </c>
      <c r="B219" s="112">
        <f t="shared" si="8"/>
        <v>43807.20594556077</v>
      </c>
      <c r="C219" s="112">
        <f>A219*Sheet1!D29</f>
        <v>14300</v>
      </c>
      <c r="E219" s="112">
        <f t="shared" si="7"/>
        <v>29507.20594556077</v>
      </c>
      <c r="O219" s="112">
        <f>Sheet1!F65</f>
        <v>39.01779298586548</v>
      </c>
    </row>
    <row r="220" spans="1:15" ht="12.75">
      <c r="A220">
        <v>28</v>
      </c>
      <c r="B220" s="112">
        <f t="shared" si="8"/>
        <v>45149.94970091854</v>
      </c>
      <c r="C220" s="112">
        <f>A220*Sheet1!D29</f>
        <v>14560</v>
      </c>
      <c r="E220" s="112">
        <f t="shared" si="7"/>
        <v>30589.94970091854</v>
      </c>
      <c r="O220" s="112">
        <f>Sheet1!F65</f>
        <v>39.01779298586548</v>
      </c>
    </row>
    <row r="221" spans="1:15" ht="12.75">
      <c r="A221">
        <v>28.5</v>
      </c>
      <c r="B221" s="112">
        <f t="shared" si="8"/>
        <v>46512.202352769236</v>
      </c>
      <c r="C221" s="112">
        <f>A221*Sheet1!D29</f>
        <v>14820</v>
      </c>
      <c r="E221" s="112">
        <f t="shared" si="7"/>
        <v>31692.20235276924</v>
      </c>
      <c r="O221" s="112">
        <f>Sheet1!F65</f>
        <v>39.01779298586548</v>
      </c>
    </row>
    <row r="222" spans="1:15" ht="12.75">
      <c r="A222">
        <v>29</v>
      </c>
      <c r="B222" s="112">
        <f t="shared" si="8"/>
        <v>47893.963901112875</v>
      </c>
      <c r="C222" s="112">
        <f>A222*Sheet1!D29</f>
        <v>15080</v>
      </c>
      <c r="E222" s="112">
        <f t="shared" si="7"/>
        <v>32813.963901112875</v>
      </c>
      <c r="O222" s="112">
        <f>Sheet1!F65</f>
        <v>39.01779298586548</v>
      </c>
    </row>
    <row r="223" spans="1:15" ht="12.75">
      <c r="A223">
        <v>29.5</v>
      </c>
      <c r="B223" s="112">
        <f t="shared" si="8"/>
        <v>49295.23434594944</v>
      </c>
      <c r="C223" s="112">
        <f>A223*Sheet1!D29</f>
        <v>15340</v>
      </c>
      <c r="E223" s="112">
        <f t="shared" si="7"/>
        <v>33955.23434594944</v>
      </c>
      <c r="O223" s="112">
        <f>Sheet1!F65</f>
        <v>39.01779298586548</v>
      </c>
    </row>
    <row r="224" spans="1:15" ht="12.75">
      <c r="A224">
        <v>30</v>
      </c>
      <c r="B224" s="112">
        <f t="shared" si="8"/>
        <v>50716.01368727894</v>
      </c>
      <c r="C224" s="112">
        <f>A224*Sheet1!D29</f>
        <v>15600</v>
      </c>
      <c r="E224" s="112">
        <f t="shared" si="7"/>
        <v>35116.01368727894</v>
      </c>
      <c r="O224" s="112">
        <f>Sheet1!F65</f>
        <v>39.01779298586548</v>
      </c>
    </row>
    <row r="225" spans="1:15" ht="12.75">
      <c r="A225">
        <v>30.5</v>
      </c>
      <c r="B225" s="112">
        <f t="shared" si="8"/>
        <v>52156.30192510137</v>
      </c>
      <c r="C225" s="112">
        <f>A225*Sheet1!D29</f>
        <v>15860</v>
      </c>
      <c r="E225" s="112">
        <f t="shared" si="7"/>
        <v>36296.30192510137</v>
      </c>
      <c r="O225" s="112">
        <f>Sheet1!F65</f>
        <v>39.01779298586548</v>
      </c>
    </row>
    <row r="226" spans="1:15" ht="12.75">
      <c r="A226">
        <v>31</v>
      </c>
      <c r="B226" s="112">
        <f t="shared" si="8"/>
        <v>53616.09905941673</v>
      </c>
      <c r="C226" s="112">
        <f>A226*Sheet1!D29</f>
        <v>16120</v>
      </c>
      <c r="E226" s="112">
        <f t="shared" si="7"/>
        <v>37496.09905941673</v>
      </c>
      <c r="O226" s="112">
        <f>Sheet1!F65</f>
        <v>39.01779298586548</v>
      </c>
    </row>
    <row r="227" spans="1:15" ht="12.75">
      <c r="A227">
        <v>31.5</v>
      </c>
      <c r="B227" s="112">
        <f t="shared" si="8"/>
        <v>55095.405090225024</v>
      </c>
      <c r="C227" s="112">
        <f>A227*Sheet1!D29</f>
        <v>16380</v>
      </c>
      <c r="E227" s="112">
        <f t="shared" si="7"/>
        <v>38715.405090225024</v>
      </c>
      <c r="O227" s="112">
        <f>Sheet1!F65</f>
        <v>39.01779298586548</v>
      </c>
    </row>
    <row r="228" spans="1:15" ht="12.75">
      <c r="A228">
        <v>32</v>
      </c>
      <c r="B228" s="112">
        <f t="shared" si="8"/>
        <v>56594.220017526255</v>
      </c>
      <c r="C228" s="112">
        <f>A228*Sheet1!D29</f>
        <v>16640</v>
      </c>
      <c r="E228" s="112">
        <f t="shared" si="7"/>
        <v>39954.220017526255</v>
      </c>
      <c r="O228" s="112">
        <f>Sheet1!F65</f>
        <v>39.01779298586548</v>
      </c>
    </row>
    <row r="229" spans="1:15" ht="12.75">
      <c r="A229">
        <v>32.5</v>
      </c>
      <c r="B229" s="112">
        <f t="shared" si="8"/>
        <v>58112.54384132042</v>
      </c>
      <c r="C229" s="112">
        <f>A229*Sheet1!D29</f>
        <v>16900</v>
      </c>
      <c r="E229" s="112">
        <f t="shared" si="7"/>
        <v>41212.54384132042</v>
      </c>
      <c r="O229" s="112">
        <f>Sheet1!F65</f>
        <v>39.01779298586548</v>
      </c>
    </row>
    <row r="230" spans="1:15" ht="12.75">
      <c r="A230">
        <v>33</v>
      </c>
      <c r="B230" s="112">
        <f t="shared" si="8"/>
        <v>59650.37656160751</v>
      </c>
      <c r="C230" s="112">
        <f>A230*Sheet1!D29</f>
        <v>17160</v>
      </c>
      <c r="E230" s="112">
        <f t="shared" si="7"/>
        <v>42490.37656160751</v>
      </c>
      <c r="O230" s="112">
        <f>Sheet1!F65</f>
        <v>39.01779298586548</v>
      </c>
    </row>
    <row r="231" spans="1:15" ht="12.75">
      <c r="A231">
        <v>33.5</v>
      </c>
      <c r="B231" s="112">
        <f t="shared" si="8"/>
        <v>61207.71817838754</v>
      </c>
      <c r="C231" s="112">
        <f>A231*Sheet1!D29</f>
        <v>17420</v>
      </c>
      <c r="E231" s="112">
        <f t="shared" si="7"/>
        <v>43787.71817838754</v>
      </c>
      <c r="O231" s="112">
        <f>Sheet1!F65</f>
        <v>39.01779298586548</v>
      </c>
    </row>
    <row r="232" spans="1:15" ht="12.75">
      <c r="A232">
        <v>34</v>
      </c>
      <c r="B232" s="112">
        <f t="shared" si="8"/>
        <v>62784.5686916605</v>
      </c>
      <c r="C232" s="112">
        <f>A232*Sheet1!D29</f>
        <v>17680</v>
      </c>
      <c r="E232" s="112">
        <f t="shared" si="7"/>
        <v>45104.5686916605</v>
      </c>
      <c r="O232" s="112">
        <f>Sheet1!F65</f>
        <v>39.01779298586548</v>
      </c>
    </row>
    <row r="233" spans="1:15" ht="12.75">
      <c r="A233">
        <v>34.5</v>
      </c>
      <c r="B233" s="112">
        <f t="shared" si="8"/>
        <v>64380.92810142639</v>
      </c>
      <c r="C233" s="112">
        <f>A233*Sheet1!D29</f>
        <v>17940</v>
      </c>
      <c r="E233" s="112">
        <f t="shared" si="7"/>
        <v>46440.92810142639</v>
      </c>
      <c r="O233" s="112">
        <f>Sheet1!F65</f>
        <v>39.01779298586548</v>
      </c>
    </row>
    <row r="234" spans="1:15" ht="12.75">
      <c r="A234">
        <v>35</v>
      </c>
      <c r="B234" s="112">
        <f t="shared" si="8"/>
        <v>65996.79640768521</v>
      </c>
      <c r="C234" s="112">
        <f>A234*Sheet1!D29</f>
        <v>18200</v>
      </c>
      <c r="E234" s="112">
        <f t="shared" si="7"/>
        <v>47796.796407685215</v>
      </c>
      <c r="O234" s="112">
        <f>Sheet1!F65</f>
        <v>39.01779298586548</v>
      </c>
    </row>
    <row r="235" spans="1:15" ht="12.75">
      <c r="A235">
        <v>35.5</v>
      </c>
      <c r="B235" s="112">
        <f t="shared" si="8"/>
        <v>67632.17361043698</v>
      </c>
      <c r="C235" s="112">
        <f>A235*Sheet1!D29</f>
        <v>18460</v>
      </c>
      <c r="E235" s="112">
        <f t="shared" si="7"/>
        <v>49172.17361043698</v>
      </c>
      <c r="O235" s="112">
        <f>Sheet1!F65</f>
        <v>39.01779298586548</v>
      </c>
    </row>
    <row r="236" spans="1:15" ht="12.75">
      <c r="A236">
        <v>36</v>
      </c>
      <c r="B236" s="112">
        <f t="shared" si="8"/>
        <v>69287.05970968166</v>
      </c>
      <c r="C236" s="112">
        <f>A236*Sheet1!D29</f>
        <v>18720</v>
      </c>
      <c r="E236" s="112">
        <f t="shared" si="7"/>
        <v>50567.059709681664</v>
      </c>
      <c r="O236" s="112">
        <f>Sheet1!F65</f>
        <v>39.01779298586548</v>
      </c>
    </row>
    <row r="237" spans="1:15" ht="12.75">
      <c r="A237">
        <v>36.5</v>
      </c>
      <c r="B237" s="112">
        <f t="shared" si="8"/>
        <v>70961.45470541928</v>
      </c>
      <c r="C237" s="112">
        <f>A237*Sheet1!D29</f>
        <v>18980</v>
      </c>
      <c r="E237" s="112">
        <f t="shared" si="7"/>
        <v>51981.45470541929</v>
      </c>
      <c r="O237" s="112">
        <f>Sheet1!F65</f>
        <v>39.01779298586548</v>
      </c>
    </row>
    <row r="238" spans="1:15" ht="12.75">
      <c r="A238">
        <v>37</v>
      </c>
      <c r="B238" s="112">
        <f t="shared" si="8"/>
        <v>72655.35859764984</v>
      </c>
      <c r="C238" s="112">
        <f>A238*Sheet1!D29</f>
        <v>19240</v>
      </c>
      <c r="E238" s="112">
        <f t="shared" si="7"/>
        <v>53415.35859764984</v>
      </c>
      <c r="O238" s="112">
        <f>Sheet1!F65</f>
        <v>39.01779298586548</v>
      </c>
    </row>
    <row r="239" spans="1:15" ht="12.75">
      <c r="A239">
        <v>37.5</v>
      </c>
      <c r="B239" s="112">
        <f t="shared" si="8"/>
        <v>74368.77138637334</v>
      </c>
      <c r="C239" s="112">
        <f>A239*Sheet1!D29</f>
        <v>19500</v>
      </c>
      <c r="E239" s="112">
        <f t="shared" si="7"/>
        <v>54868.77138637334</v>
      </c>
      <c r="O239" s="112">
        <f>Sheet1!F65</f>
        <v>39.01779298586548</v>
      </c>
    </row>
    <row r="240" spans="1:15" ht="12.75">
      <c r="A240">
        <v>38</v>
      </c>
      <c r="B240" s="112">
        <f t="shared" si="8"/>
        <v>76101.69307158976</v>
      </c>
      <c r="C240" s="112">
        <f>A240*Sheet1!D29</f>
        <v>19760</v>
      </c>
      <c r="E240" s="112">
        <f t="shared" si="7"/>
        <v>56341.69307158976</v>
      </c>
      <c r="O240" s="112">
        <f>Sheet1!F65</f>
        <v>39.01779298586548</v>
      </c>
    </row>
    <row r="241" spans="1:15" ht="12.75">
      <c r="A241">
        <v>38.5</v>
      </c>
      <c r="B241" s="112">
        <f t="shared" si="8"/>
        <v>77854.12365329912</v>
      </c>
      <c r="C241" s="112">
        <f>A241*Sheet1!D29</f>
        <v>20020</v>
      </c>
      <c r="E241" s="112">
        <f t="shared" si="7"/>
        <v>57834.12365329911</v>
      </c>
      <c r="O241" s="112">
        <f>Sheet1!F65</f>
        <v>39.01779298586548</v>
      </c>
    </row>
    <row r="242" spans="1:15" ht="12.75">
      <c r="A242">
        <v>39</v>
      </c>
      <c r="B242" s="112">
        <f t="shared" si="8"/>
        <v>79626.0631315014</v>
      </c>
      <c r="C242" s="112">
        <f>A242*Sheet1!D29</f>
        <v>20280</v>
      </c>
      <c r="E242" s="112">
        <f t="shared" si="7"/>
        <v>59346.0631315014</v>
      </c>
      <c r="O242" s="112">
        <f>Sheet1!F65</f>
        <v>39.01779298586548</v>
      </c>
    </row>
    <row r="243" spans="1:15" ht="12.75">
      <c r="A243">
        <v>39.5</v>
      </c>
      <c r="B243" s="112">
        <f t="shared" si="8"/>
        <v>81417.51150619662</v>
      </c>
      <c r="C243" s="112">
        <f>A243*Sheet1!D29</f>
        <v>20540</v>
      </c>
      <c r="E243" s="112">
        <f t="shared" si="7"/>
        <v>60877.51150619662</v>
      </c>
      <c r="O243" s="112">
        <f>Sheet1!F65</f>
        <v>39.01779298586548</v>
      </c>
    </row>
    <row r="244" spans="1:15" ht="12.75">
      <c r="A244">
        <v>40</v>
      </c>
      <c r="B244" s="112">
        <f t="shared" si="8"/>
        <v>83228.46877738478</v>
      </c>
      <c r="C244" s="112">
        <f>A244*Sheet1!D29</f>
        <v>20800</v>
      </c>
      <c r="E244" s="112">
        <f t="shared" si="7"/>
        <v>62428.468777384776</v>
      </c>
      <c r="O244" s="112">
        <f>Sheet1!F65</f>
        <v>39.01779298586548</v>
      </c>
    </row>
    <row r="245" spans="1:15" ht="12.75">
      <c r="A245">
        <v>40.5</v>
      </c>
      <c r="B245" s="112">
        <f t="shared" si="8"/>
        <v>85058.93494506586</v>
      </c>
      <c r="C245" s="112">
        <f>A245*Sheet1!D29</f>
        <v>21060</v>
      </c>
      <c r="E245" s="112">
        <f t="shared" si="7"/>
        <v>63998.93494506586</v>
      </c>
      <c r="O245" s="112">
        <f>Sheet1!F65</f>
        <v>39.01779298586548</v>
      </c>
    </row>
    <row r="246" spans="1:15" ht="12.75">
      <c r="A246">
        <v>41</v>
      </c>
      <c r="B246" s="112">
        <f t="shared" si="8"/>
        <v>86908.91000923987</v>
      </c>
      <c r="C246" s="112">
        <f>A246*Sheet1!D29</f>
        <v>21320</v>
      </c>
      <c r="E246" s="112">
        <f t="shared" si="7"/>
        <v>65588.91000923987</v>
      </c>
      <c r="O246" s="112">
        <f>Sheet1!F65</f>
        <v>39.01779298586548</v>
      </c>
    </row>
    <row r="247" spans="1:15" ht="12.75">
      <c r="A247">
        <v>41.5</v>
      </c>
      <c r="B247" s="112">
        <f t="shared" si="8"/>
        <v>88778.39396990683</v>
      </c>
      <c r="C247" s="112">
        <f>A247*Sheet1!D29</f>
        <v>21580</v>
      </c>
      <c r="E247" s="112">
        <f t="shared" si="7"/>
        <v>67198.39396990683</v>
      </c>
      <c r="O247" s="112">
        <f>Sheet1!F65</f>
        <v>39.01779298586548</v>
      </c>
    </row>
    <row r="248" spans="1:15" ht="12.75">
      <c r="A248">
        <v>42</v>
      </c>
      <c r="B248" s="112">
        <f t="shared" si="8"/>
        <v>90667.38682706672</v>
      </c>
      <c r="C248" s="112">
        <f>A248*Sheet1!D29</f>
        <v>21840</v>
      </c>
      <c r="E248" s="112">
        <f t="shared" si="7"/>
        <v>68827.38682706672</v>
      </c>
      <c r="O248" s="112">
        <f>Sheet1!F65</f>
        <v>39.01779298586548</v>
      </c>
    </row>
    <row r="249" spans="1:15" ht="12.75">
      <c r="A249">
        <v>42.5</v>
      </c>
      <c r="B249" s="112">
        <f t="shared" si="8"/>
        <v>92575.88858071953</v>
      </c>
      <c r="C249" s="112">
        <f>A249*Sheet1!D29</f>
        <v>22100</v>
      </c>
      <c r="E249" s="112">
        <f t="shared" si="7"/>
        <v>70475.88858071953</v>
      </c>
      <c r="O249" s="112">
        <f>Sheet1!F65</f>
        <v>39.01779298586548</v>
      </c>
    </row>
    <row r="250" spans="1:15" ht="12.75">
      <c r="A250">
        <v>43</v>
      </c>
      <c r="B250" s="112">
        <f t="shared" si="8"/>
        <v>94503.89923086528</v>
      </c>
      <c r="C250" s="112">
        <f>A250*Sheet1!D29</f>
        <v>22360</v>
      </c>
      <c r="E250" s="112">
        <f t="shared" si="7"/>
        <v>72143.89923086528</v>
      </c>
      <c r="O250" s="112">
        <f>Sheet1!F65</f>
        <v>39.01779298586548</v>
      </c>
    </row>
    <row r="251" spans="1:15" ht="12.75">
      <c r="A251">
        <v>43.5</v>
      </c>
      <c r="B251" s="112">
        <f t="shared" si="8"/>
        <v>96451.41877750396</v>
      </c>
      <c r="C251" s="112">
        <f>A251*Sheet1!D29</f>
        <v>22620</v>
      </c>
      <c r="E251" s="112">
        <f t="shared" si="7"/>
        <v>73831.41877750396</v>
      </c>
      <c r="O251" s="112">
        <f>Sheet1!F65</f>
        <v>39.01779298586548</v>
      </c>
    </row>
    <row r="252" spans="1:15" ht="12.75">
      <c r="A252">
        <v>44</v>
      </c>
      <c r="B252" s="112">
        <f t="shared" si="8"/>
        <v>98418.44722063557</v>
      </c>
      <c r="C252" s="112">
        <f>A252*Sheet1!D29</f>
        <v>22880</v>
      </c>
      <c r="E252" s="112">
        <f t="shared" si="7"/>
        <v>75538.44722063557</v>
      </c>
      <c r="O252" s="112">
        <f>Sheet1!F65</f>
        <v>39.01779298586548</v>
      </c>
    </row>
    <row r="253" spans="1:15" ht="12.75">
      <c r="A253">
        <v>44.5</v>
      </c>
      <c r="B253" s="112">
        <f t="shared" si="8"/>
        <v>100404.98456026013</v>
      </c>
      <c r="C253" s="112">
        <f>A253*Sheet1!D29</f>
        <v>23140</v>
      </c>
      <c r="E253" s="112">
        <f t="shared" si="7"/>
        <v>77264.98456026013</v>
      </c>
      <c r="O253" s="112">
        <f>Sheet1!F65</f>
        <v>39.01779298586548</v>
      </c>
    </row>
    <row r="254" spans="1:15" ht="12.75">
      <c r="A254">
        <v>45</v>
      </c>
      <c r="B254" s="112">
        <f t="shared" si="8"/>
        <v>102411.0307963776</v>
      </c>
      <c r="C254" s="112">
        <f>A254*Sheet1!D29</f>
        <v>23400</v>
      </c>
      <c r="E254" s="112">
        <f t="shared" si="7"/>
        <v>79011.0307963776</v>
      </c>
      <c r="O254" s="112">
        <f>Sheet1!F65</f>
        <v>39.01779298586548</v>
      </c>
    </row>
    <row r="255" spans="1:15" ht="12.75">
      <c r="A255">
        <v>45.5</v>
      </c>
      <c r="B255" s="112">
        <f t="shared" si="8"/>
        <v>104436.58592898802</v>
      </c>
      <c r="C255" s="112">
        <f>A255*Sheet1!D29</f>
        <v>23660</v>
      </c>
      <c r="E255" s="112">
        <f t="shared" si="7"/>
        <v>80776.58592898802</v>
      </c>
      <c r="O255" s="112">
        <f>Sheet1!F65</f>
        <v>39.01779298586548</v>
      </c>
    </row>
    <row r="256" spans="1:15" ht="12.75">
      <c r="A256">
        <v>46</v>
      </c>
      <c r="B256" s="112">
        <f t="shared" si="8"/>
        <v>106481.64995809137</v>
      </c>
      <c r="C256" s="112">
        <f>A256*Sheet1!D29</f>
        <v>23920</v>
      </c>
      <c r="E256" s="112">
        <f t="shared" si="7"/>
        <v>82561.64995809137</v>
      </c>
      <c r="O256" s="112">
        <f>Sheet1!F65</f>
        <v>39.01779298586548</v>
      </c>
    </row>
    <row r="257" spans="1:15" ht="12.75">
      <c r="A257">
        <v>46.5</v>
      </c>
      <c r="B257" s="112">
        <f t="shared" si="8"/>
        <v>108546.22288368765</v>
      </c>
      <c r="C257" s="112">
        <f>A257*Sheet1!D29</f>
        <v>24180</v>
      </c>
      <c r="E257" s="112">
        <f t="shared" si="7"/>
        <v>84366.22288368765</v>
      </c>
      <c r="O257" s="112">
        <f>Sheet1!F65</f>
        <v>39.01779298586548</v>
      </c>
    </row>
    <row r="258" spans="1:15" ht="12.75">
      <c r="A258">
        <v>47</v>
      </c>
      <c r="B258" s="112">
        <f t="shared" si="8"/>
        <v>110630.30470577686</v>
      </c>
      <c r="C258" s="112">
        <f>A258*Sheet1!D29</f>
        <v>24440</v>
      </c>
      <c r="E258" s="112">
        <f t="shared" si="7"/>
        <v>86190.30470577686</v>
      </c>
      <c r="O258" s="112">
        <f>Sheet1!F65</f>
        <v>39.01779298586548</v>
      </c>
    </row>
    <row r="259" spans="1:15" ht="12.75">
      <c r="A259">
        <v>47.5</v>
      </c>
      <c r="B259" s="112">
        <f t="shared" si="8"/>
        <v>112733.895424359</v>
      </c>
      <c r="C259" s="112">
        <f>A259*Sheet1!D29</f>
        <v>24700</v>
      </c>
      <c r="E259" s="112">
        <f t="shared" si="7"/>
        <v>88033.895424359</v>
      </c>
      <c r="O259" s="112">
        <f>Sheet1!F65</f>
        <v>39.01779298586548</v>
      </c>
    </row>
    <row r="260" spans="1:15" ht="12.75">
      <c r="A260">
        <v>48</v>
      </c>
      <c r="B260" s="112">
        <f t="shared" si="8"/>
        <v>114856.99503943407</v>
      </c>
      <c r="C260" s="112">
        <f>A260*Sheet1!D29</f>
        <v>24960</v>
      </c>
      <c r="E260" s="112">
        <f t="shared" si="7"/>
        <v>89896.99503943407</v>
      </c>
      <c r="O260" s="112">
        <f>Sheet1!F65</f>
        <v>39.01779298586548</v>
      </c>
    </row>
    <row r="261" spans="1:15" ht="12.75">
      <c r="A261">
        <v>48.5</v>
      </c>
      <c r="B261" s="112">
        <f t="shared" si="8"/>
        <v>116999.60355100209</v>
      </c>
      <c r="C261" s="112">
        <f>A261*Sheet1!D29</f>
        <v>25220</v>
      </c>
      <c r="E261" s="112">
        <f t="shared" si="7"/>
        <v>91779.60355100209</v>
      </c>
      <c r="O261" s="112">
        <f>Sheet1!F65</f>
        <v>39.01779298586548</v>
      </c>
    </row>
    <row r="262" spans="1:15" ht="12.75">
      <c r="A262">
        <v>49</v>
      </c>
      <c r="B262" s="112">
        <f t="shared" si="8"/>
        <v>119161.72095906302</v>
      </c>
      <c r="C262" s="112">
        <f>A262*Sheet1!D29</f>
        <v>25480</v>
      </c>
      <c r="E262" s="112">
        <f aca="true" t="shared" si="9" ref="E262:E325">(A262*A262)*O262</f>
        <v>93681.72095906302</v>
      </c>
      <c r="O262" s="112">
        <f>Sheet1!F65</f>
        <v>39.01779298586548</v>
      </c>
    </row>
    <row r="263" spans="1:15" ht="12.75">
      <c r="A263">
        <v>49.5</v>
      </c>
      <c r="B263" s="112">
        <f t="shared" si="8"/>
        <v>121343.3472636169</v>
      </c>
      <c r="C263" s="112">
        <f>A263*Sheet1!D29</f>
        <v>25740</v>
      </c>
      <c r="E263" s="112">
        <f t="shared" si="9"/>
        <v>95603.3472636169</v>
      </c>
      <c r="O263" s="112">
        <f>Sheet1!F65</f>
        <v>39.01779298586548</v>
      </c>
    </row>
    <row r="264" spans="1:15" ht="12.75">
      <c r="A264">
        <v>50</v>
      </c>
      <c r="B264" s="112">
        <f aca="true" t="shared" si="10" ref="B264:B327">C264+E264</f>
        <v>123544.48246466371</v>
      </c>
      <c r="C264" s="112">
        <f>A264*Sheet1!D29</f>
        <v>26000</v>
      </c>
      <c r="E264" s="112">
        <f t="shared" si="9"/>
        <v>97544.48246466371</v>
      </c>
      <c r="O264" s="112">
        <f>Sheet1!F65</f>
        <v>39.01779298586548</v>
      </c>
    </row>
    <row r="265" spans="1:15" ht="12.75">
      <c r="A265">
        <v>51</v>
      </c>
      <c r="B265" s="112">
        <f t="shared" si="10"/>
        <v>128005.27955623613</v>
      </c>
      <c r="C265" s="112">
        <f>A265*Sheet1!D29</f>
        <v>26520</v>
      </c>
      <c r="E265" s="112">
        <f t="shared" si="9"/>
        <v>101485.27955623613</v>
      </c>
      <c r="O265" s="112">
        <f>Sheet1!F65</f>
        <v>39.01779298586548</v>
      </c>
    </row>
    <row r="266" spans="1:15" ht="12.75">
      <c r="A266">
        <v>52</v>
      </c>
      <c r="B266" s="112">
        <f t="shared" si="10"/>
        <v>132544.11223378027</v>
      </c>
      <c r="C266" s="112">
        <f>A266*Sheet1!D29</f>
        <v>27040</v>
      </c>
      <c r="E266" s="112">
        <f t="shared" si="9"/>
        <v>105504.11223378027</v>
      </c>
      <c r="O266" s="112">
        <f>Sheet1!F65</f>
        <v>39.01779298586548</v>
      </c>
    </row>
    <row r="267" spans="1:15" ht="12.75">
      <c r="A267">
        <v>53</v>
      </c>
      <c r="B267" s="112">
        <f t="shared" si="10"/>
        <v>137160.98049729614</v>
      </c>
      <c r="C267" s="112">
        <f>A267*Sheet1!D29</f>
        <v>27560</v>
      </c>
      <c r="E267" s="112">
        <f t="shared" si="9"/>
        <v>109600.98049729614</v>
      </c>
      <c r="O267" s="112">
        <f>Sheet1!F65</f>
        <v>39.01779298586548</v>
      </c>
    </row>
    <row r="268" spans="1:15" ht="12.75">
      <c r="A268">
        <v>54</v>
      </c>
      <c r="B268" s="112">
        <f t="shared" si="10"/>
        <v>141855.88434678374</v>
      </c>
      <c r="C268" s="112">
        <f>A268*Sheet1!D29</f>
        <v>28080</v>
      </c>
      <c r="E268" s="112">
        <f t="shared" si="9"/>
        <v>113775.88434678374</v>
      </c>
      <c r="O268" s="112">
        <f>Sheet1!F65</f>
        <v>39.01779298586548</v>
      </c>
    </row>
    <row r="269" spans="1:15" ht="12.75">
      <c r="A269">
        <v>55</v>
      </c>
      <c r="B269" s="112">
        <f t="shared" si="10"/>
        <v>146628.82378224307</v>
      </c>
      <c r="C269" s="112">
        <f>A269*Sheet1!D29</f>
        <v>28600</v>
      </c>
      <c r="E269" s="112">
        <f t="shared" si="9"/>
        <v>118028.82378224308</v>
      </c>
      <c r="O269" s="112">
        <f>Sheet1!F65</f>
        <v>39.01779298586548</v>
      </c>
    </row>
    <row r="270" spans="1:15" ht="12.75">
      <c r="A270">
        <v>56</v>
      </c>
      <c r="B270" s="112">
        <f t="shared" si="10"/>
        <v>151479.79880367417</v>
      </c>
      <c r="C270" s="112">
        <f>A270*Sheet1!D29</f>
        <v>29120</v>
      </c>
      <c r="E270" s="112">
        <f t="shared" si="9"/>
        <v>122359.79880367416</v>
      </c>
      <c r="O270" s="112">
        <f>Sheet1!F65</f>
        <v>39.01779298586548</v>
      </c>
    </row>
    <row r="271" spans="1:15" ht="12.75">
      <c r="A271">
        <v>57</v>
      </c>
      <c r="B271" s="112">
        <f t="shared" si="10"/>
        <v>156408.80941107695</v>
      </c>
      <c r="C271" s="112">
        <f>A271*Sheet1!D29</f>
        <v>29640</v>
      </c>
      <c r="E271" s="112">
        <f t="shared" si="9"/>
        <v>126768.80941107696</v>
      </c>
      <c r="O271" s="112">
        <f>Sheet1!F65</f>
        <v>39.01779298586548</v>
      </c>
    </row>
    <row r="272" spans="1:15" ht="12.75">
      <c r="A272">
        <v>58</v>
      </c>
      <c r="B272" s="112">
        <f t="shared" si="10"/>
        <v>161415.8556044515</v>
      </c>
      <c r="C272" s="112">
        <f>A272*Sheet1!D29</f>
        <v>30160</v>
      </c>
      <c r="E272" s="112">
        <f t="shared" si="9"/>
        <v>131255.8556044515</v>
      </c>
      <c r="O272" s="112">
        <f>Sheet1!F65</f>
        <v>39.01779298586548</v>
      </c>
    </row>
    <row r="273" spans="1:15" ht="12.75">
      <c r="A273">
        <v>59</v>
      </c>
      <c r="B273" s="112">
        <f t="shared" si="10"/>
        <v>166500.93738379775</v>
      </c>
      <c r="C273" s="112">
        <f>A273*Sheet1!D29</f>
        <v>30680</v>
      </c>
      <c r="E273" s="112">
        <f t="shared" si="9"/>
        <v>135820.93738379775</v>
      </c>
      <c r="O273" s="112">
        <f>Sheet1!F65</f>
        <v>39.01779298586548</v>
      </c>
    </row>
    <row r="274" spans="1:15" ht="12.75">
      <c r="A274">
        <v>60</v>
      </c>
      <c r="B274" s="112">
        <f t="shared" si="10"/>
        <v>171664.05474911575</v>
      </c>
      <c r="C274" s="112">
        <f>A274*Sheet1!D29</f>
        <v>31200</v>
      </c>
      <c r="E274" s="112">
        <f t="shared" si="9"/>
        <v>140464.05474911575</v>
      </c>
      <c r="O274" s="112">
        <f>Sheet1!F65</f>
        <v>39.01779298586548</v>
      </c>
    </row>
    <row r="275" spans="1:15" ht="12.75">
      <c r="A275">
        <v>61</v>
      </c>
      <c r="B275" s="112">
        <f t="shared" si="10"/>
        <v>176905.20770040547</v>
      </c>
      <c r="C275" s="112">
        <f>A275*Sheet1!D29</f>
        <v>31720</v>
      </c>
      <c r="E275" s="112">
        <f t="shared" si="9"/>
        <v>145185.20770040547</v>
      </c>
      <c r="O275" s="112">
        <f>Sheet1!F65</f>
        <v>39.01779298586548</v>
      </c>
    </row>
    <row r="276" spans="1:15" ht="12.75">
      <c r="A276">
        <v>62</v>
      </c>
      <c r="B276" s="112">
        <f t="shared" si="10"/>
        <v>182224.39623766692</v>
      </c>
      <c r="C276" s="112">
        <f>A276*Sheet1!D29</f>
        <v>32240</v>
      </c>
      <c r="E276" s="112">
        <f t="shared" si="9"/>
        <v>149984.39623766692</v>
      </c>
      <c r="O276" s="112">
        <f>Sheet1!F65</f>
        <v>39.01779298586548</v>
      </c>
    </row>
    <row r="277" spans="1:15" ht="12.75">
      <c r="A277">
        <v>63</v>
      </c>
      <c r="B277" s="112">
        <f t="shared" si="10"/>
        <v>187621.6203609001</v>
      </c>
      <c r="C277" s="112">
        <f>A277*Sheet1!D29</f>
        <v>32760</v>
      </c>
      <c r="E277" s="112">
        <f t="shared" si="9"/>
        <v>154861.6203609001</v>
      </c>
      <c r="O277" s="112">
        <f>Sheet1!F65</f>
        <v>39.01779298586548</v>
      </c>
    </row>
    <row r="278" spans="1:15" ht="12.75">
      <c r="A278">
        <v>64</v>
      </c>
      <c r="B278" s="112">
        <f t="shared" si="10"/>
        <v>193096.88007010502</v>
      </c>
      <c r="C278" s="112">
        <f>A278*Sheet1!D29</f>
        <v>33280</v>
      </c>
      <c r="E278" s="112">
        <f t="shared" si="9"/>
        <v>159816.88007010502</v>
      </c>
      <c r="O278" s="112">
        <f>Sheet1!F65</f>
        <v>39.01779298586548</v>
      </c>
    </row>
    <row r="279" spans="1:15" ht="12.75">
      <c r="A279">
        <v>65</v>
      </c>
      <c r="B279" s="112">
        <f t="shared" si="10"/>
        <v>198650.17536528167</v>
      </c>
      <c r="C279" s="112">
        <f>A279*Sheet1!D29</f>
        <v>33800</v>
      </c>
      <c r="E279" s="112">
        <f t="shared" si="9"/>
        <v>164850.17536528167</v>
      </c>
      <c r="O279" s="112">
        <f>Sheet1!F65</f>
        <v>39.01779298586548</v>
      </c>
    </row>
    <row r="280" spans="1:15" ht="12.75">
      <c r="A280">
        <v>66</v>
      </c>
      <c r="B280" s="112">
        <f t="shared" si="10"/>
        <v>204281.50624643004</v>
      </c>
      <c r="C280" s="112">
        <f>A280*Sheet1!D29</f>
        <v>34320</v>
      </c>
      <c r="E280" s="112">
        <f t="shared" si="9"/>
        <v>169961.50624643004</v>
      </c>
      <c r="O280" s="112">
        <f>Sheet1!F65</f>
        <v>39.01779298586548</v>
      </c>
    </row>
    <row r="281" spans="1:15" ht="12.75">
      <c r="A281">
        <v>67</v>
      </c>
      <c r="B281" s="112">
        <f t="shared" si="10"/>
        <v>209990.87271355017</v>
      </c>
      <c r="C281" s="112">
        <f>A281*Sheet1!D29</f>
        <v>34840</v>
      </c>
      <c r="E281" s="112">
        <f t="shared" si="9"/>
        <v>175150.87271355017</v>
      </c>
      <c r="O281" s="112">
        <f>Sheet1!F65</f>
        <v>39.01779298586548</v>
      </c>
    </row>
    <row r="282" spans="1:15" ht="12.75">
      <c r="A282">
        <v>68</v>
      </c>
      <c r="B282" s="112">
        <f t="shared" si="10"/>
        <v>215778.274766642</v>
      </c>
      <c r="C282" s="112">
        <f>A282*Sheet1!D29</f>
        <v>35360</v>
      </c>
      <c r="E282" s="112">
        <f t="shared" si="9"/>
        <v>180418.274766642</v>
      </c>
      <c r="O282" s="112">
        <f>Sheet1!F65</f>
        <v>39.01779298586548</v>
      </c>
    </row>
    <row r="283" spans="1:15" ht="12.75">
      <c r="A283">
        <v>69</v>
      </c>
      <c r="B283" s="112">
        <f t="shared" si="10"/>
        <v>221643.71240570556</v>
      </c>
      <c r="C283" s="112">
        <f>A283*Sheet1!D29</f>
        <v>35880</v>
      </c>
      <c r="E283" s="112">
        <f t="shared" si="9"/>
        <v>185763.71240570556</v>
      </c>
      <c r="O283" s="112">
        <f>Sheet1!F65</f>
        <v>39.01779298586548</v>
      </c>
    </row>
    <row r="284" spans="1:15" ht="12.75">
      <c r="A284">
        <v>70</v>
      </c>
      <c r="B284" s="112">
        <f t="shared" si="10"/>
        <v>227587.18563074086</v>
      </c>
      <c r="C284" s="112">
        <f>A284*Sheet1!D29</f>
        <v>36400</v>
      </c>
      <c r="E284" s="112">
        <f t="shared" si="9"/>
        <v>191187.18563074086</v>
      </c>
      <c r="O284" s="112">
        <f>Sheet1!F65</f>
        <v>39.01779298586548</v>
      </c>
    </row>
    <row r="285" spans="1:15" ht="12.75">
      <c r="A285">
        <v>71</v>
      </c>
      <c r="B285" s="112">
        <f t="shared" si="10"/>
        <v>233608.6944417479</v>
      </c>
      <c r="C285" s="112">
        <f>A285*Sheet1!D29</f>
        <v>36920</v>
      </c>
      <c r="E285" s="112">
        <f t="shared" si="9"/>
        <v>196688.6944417479</v>
      </c>
      <c r="O285" s="112">
        <f>Sheet1!F65</f>
        <v>39.01779298586548</v>
      </c>
    </row>
    <row r="286" spans="1:15" ht="12.75">
      <c r="A286">
        <v>72</v>
      </c>
      <c r="B286" s="112">
        <f t="shared" si="10"/>
        <v>239708.23883872665</v>
      </c>
      <c r="C286" s="112">
        <f>A286*Sheet1!D29</f>
        <v>37440</v>
      </c>
      <c r="E286" s="112">
        <f t="shared" si="9"/>
        <v>202268.23883872665</v>
      </c>
      <c r="O286" s="112">
        <f>Sheet1!F65</f>
        <v>39.01779298586548</v>
      </c>
    </row>
    <row r="287" spans="1:15" ht="12.75">
      <c r="A287">
        <v>73</v>
      </c>
      <c r="B287" s="112">
        <f t="shared" si="10"/>
        <v>245885.81882167715</v>
      </c>
      <c r="C287" s="112">
        <f>A287*Sheet1!D29</f>
        <v>37960</v>
      </c>
      <c r="E287" s="112">
        <f t="shared" si="9"/>
        <v>207925.81882167715</v>
      </c>
      <c r="O287" s="112">
        <f>Sheet1!F65</f>
        <v>39.01779298586548</v>
      </c>
    </row>
    <row r="288" spans="1:15" ht="12.75">
      <c r="A288">
        <v>74</v>
      </c>
      <c r="B288" s="112">
        <f t="shared" si="10"/>
        <v>252141.43439059937</v>
      </c>
      <c r="C288" s="112">
        <f>A288*Sheet1!D29</f>
        <v>38480</v>
      </c>
      <c r="E288" s="112">
        <f t="shared" si="9"/>
        <v>213661.43439059937</v>
      </c>
      <c r="O288" s="112">
        <f>Sheet1!F65</f>
        <v>39.01779298586548</v>
      </c>
    </row>
    <row r="289" spans="1:15" ht="12.75">
      <c r="A289">
        <v>75</v>
      </c>
      <c r="B289" s="112">
        <f t="shared" si="10"/>
        <v>258475.08554549335</v>
      </c>
      <c r="C289" s="112">
        <f>A289*Sheet1!D29</f>
        <v>39000</v>
      </c>
      <c r="E289" s="112">
        <f t="shared" si="9"/>
        <v>219475.08554549335</v>
      </c>
      <c r="O289" s="112">
        <f>Sheet1!F65</f>
        <v>39.01779298586548</v>
      </c>
    </row>
    <row r="290" spans="1:15" ht="12.75">
      <c r="A290">
        <v>76</v>
      </c>
      <c r="B290" s="112">
        <f t="shared" si="10"/>
        <v>264886.77228635905</v>
      </c>
      <c r="C290" s="112">
        <f>A290*Sheet1!D29</f>
        <v>39520</v>
      </c>
      <c r="E290" s="112">
        <f t="shared" si="9"/>
        <v>225366.77228635905</v>
      </c>
      <c r="O290" s="112">
        <f>Sheet1!F65</f>
        <v>39.01779298586548</v>
      </c>
    </row>
    <row r="291" spans="1:15" ht="12.75">
      <c r="A291">
        <v>77</v>
      </c>
      <c r="B291" s="112">
        <f t="shared" si="10"/>
        <v>271376.49461319647</v>
      </c>
      <c r="C291" s="112">
        <f>A291*Sheet1!D29</f>
        <v>40040</v>
      </c>
      <c r="E291" s="112">
        <f t="shared" si="9"/>
        <v>231336.49461319644</v>
      </c>
      <c r="O291" s="112">
        <f>Sheet1!F65</f>
        <v>39.01779298586548</v>
      </c>
    </row>
    <row r="292" spans="1:15" ht="12.75">
      <c r="A292">
        <v>78</v>
      </c>
      <c r="B292" s="112">
        <f t="shared" si="10"/>
        <v>277944.2525260056</v>
      </c>
      <c r="C292" s="112">
        <f>A292*Sheet1!D29</f>
        <v>40560</v>
      </c>
      <c r="E292" s="112">
        <f t="shared" si="9"/>
        <v>237384.2525260056</v>
      </c>
      <c r="O292" s="112">
        <f>Sheet1!F65</f>
        <v>39.01779298586548</v>
      </c>
    </row>
    <row r="293" spans="1:15" ht="12.75">
      <c r="A293">
        <v>79</v>
      </c>
      <c r="B293" s="112">
        <f t="shared" si="10"/>
        <v>284590.0460247865</v>
      </c>
      <c r="C293" s="112">
        <f>A293*Sheet1!D29</f>
        <v>41080</v>
      </c>
      <c r="E293" s="112">
        <f t="shared" si="9"/>
        <v>243510.04602478648</v>
      </c>
      <c r="O293" s="112">
        <f>Sheet1!F65</f>
        <v>39.01779298586548</v>
      </c>
    </row>
    <row r="294" spans="1:15" ht="12.75">
      <c r="A294">
        <v>80</v>
      </c>
      <c r="B294" s="112">
        <f t="shared" si="10"/>
        <v>291313.87510953913</v>
      </c>
      <c r="C294" s="112">
        <f>A294*Sheet1!D29</f>
        <v>41600</v>
      </c>
      <c r="E294" s="112">
        <f t="shared" si="9"/>
        <v>249713.8751095391</v>
      </c>
      <c r="O294" s="112">
        <f>Sheet1!F65</f>
        <v>39.01779298586548</v>
      </c>
    </row>
    <row r="295" spans="1:15" ht="12.75">
      <c r="A295">
        <v>81</v>
      </c>
      <c r="B295" s="112">
        <f t="shared" si="10"/>
        <v>298115.73978026345</v>
      </c>
      <c r="C295" s="112">
        <f>A295*Sheet1!D29</f>
        <v>42120</v>
      </c>
      <c r="E295" s="112">
        <f t="shared" si="9"/>
        <v>255995.73978026345</v>
      </c>
      <c r="O295" s="112">
        <f>Sheet1!F65</f>
        <v>39.01779298586548</v>
      </c>
    </row>
    <row r="296" spans="1:15" ht="12.75">
      <c r="A296">
        <v>82</v>
      </c>
      <c r="B296" s="112">
        <f t="shared" si="10"/>
        <v>304995.6400369595</v>
      </c>
      <c r="C296" s="112">
        <f>A296*Sheet1!D29</f>
        <v>42640</v>
      </c>
      <c r="E296" s="112">
        <f t="shared" si="9"/>
        <v>262355.6400369595</v>
      </c>
      <c r="O296" s="112">
        <f>Sheet1!F65</f>
        <v>39.01779298586548</v>
      </c>
    </row>
    <row r="297" spans="1:15" ht="12.75">
      <c r="A297">
        <v>83</v>
      </c>
      <c r="B297" s="112">
        <f t="shared" si="10"/>
        <v>311953.5758796273</v>
      </c>
      <c r="C297" s="112">
        <f>A297*Sheet1!D29</f>
        <v>43160</v>
      </c>
      <c r="E297" s="112">
        <f t="shared" si="9"/>
        <v>268793.5758796273</v>
      </c>
      <c r="O297" s="112">
        <f>Sheet1!F65</f>
        <v>39.01779298586548</v>
      </c>
    </row>
    <row r="298" spans="1:15" ht="12.75">
      <c r="A298">
        <v>84</v>
      </c>
      <c r="B298" s="112">
        <f t="shared" si="10"/>
        <v>318989.54730826686</v>
      </c>
      <c r="C298" s="112">
        <f>A298*Sheet1!D29</f>
        <v>43680</v>
      </c>
      <c r="E298" s="112">
        <f t="shared" si="9"/>
        <v>275309.54730826686</v>
      </c>
      <c r="O298" s="112">
        <f>Sheet1!F65</f>
        <v>39.01779298586548</v>
      </c>
    </row>
    <row r="299" spans="1:15" ht="12.75">
      <c r="A299">
        <v>85</v>
      </c>
      <c r="B299" s="112">
        <f t="shared" si="10"/>
        <v>326103.55432287813</v>
      </c>
      <c r="C299" s="112">
        <f>A299*Sheet1!D29</f>
        <v>44200</v>
      </c>
      <c r="E299" s="112">
        <f t="shared" si="9"/>
        <v>281903.55432287813</v>
      </c>
      <c r="O299" s="112">
        <f>Sheet1!F65</f>
        <v>39.01779298586548</v>
      </c>
    </row>
    <row r="300" spans="1:15" ht="12.75">
      <c r="A300">
        <v>86</v>
      </c>
      <c r="B300" s="112">
        <f t="shared" si="10"/>
        <v>333295.5969234611</v>
      </c>
      <c r="C300" s="112">
        <f>A300*Sheet1!D29</f>
        <v>44720</v>
      </c>
      <c r="E300" s="112">
        <f t="shared" si="9"/>
        <v>288575.5969234611</v>
      </c>
      <c r="O300" s="112">
        <f>Sheet1!F65</f>
        <v>39.01779298586548</v>
      </c>
    </row>
    <row r="301" spans="1:15" ht="12.75">
      <c r="A301">
        <v>87</v>
      </c>
      <c r="B301" s="112">
        <f t="shared" si="10"/>
        <v>340565.67511001584</v>
      </c>
      <c r="C301" s="112">
        <f>A301*Sheet1!D29</f>
        <v>45240</v>
      </c>
      <c r="E301" s="112">
        <f t="shared" si="9"/>
        <v>295325.67511001584</v>
      </c>
      <c r="O301" s="112">
        <f>Sheet1!F65</f>
        <v>39.01779298586548</v>
      </c>
    </row>
    <row r="302" spans="1:15" ht="12.75">
      <c r="A302">
        <v>88</v>
      </c>
      <c r="B302" s="112">
        <f t="shared" si="10"/>
        <v>347913.7888825423</v>
      </c>
      <c r="C302" s="112">
        <f>A302*Sheet1!D29</f>
        <v>45760</v>
      </c>
      <c r="E302" s="112">
        <f t="shared" si="9"/>
        <v>302153.7888825423</v>
      </c>
      <c r="O302" s="112">
        <f>Sheet1!F65</f>
        <v>39.01779298586548</v>
      </c>
    </row>
    <row r="303" spans="1:15" ht="12.75">
      <c r="A303">
        <v>89</v>
      </c>
      <c r="B303" s="112">
        <f t="shared" si="10"/>
        <v>355339.9382410405</v>
      </c>
      <c r="C303" s="112">
        <f>A303*Sheet1!D29</f>
        <v>46280</v>
      </c>
      <c r="E303" s="112">
        <f t="shared" si="9"/>
        <v>309059.9382410405</v>
      </c>
      <c r="O303" s="112">
        <f>Sheet1!F65</f>
        <v>39.01779298586548</v>
      </c>
    </row>
    <row r="304" spans="1:15" ht="12.75">
      <c r="A304">
        <v>90</v>
      </c>
      <c r="B304" s="112">
        <f t="shared" si="10"/>
        <v>362844.1231855104</v>
      </c>
      <c r="C304" s="112">
        <f>A304*Sheet1!D29</f>
        <v>46800</v>
      </c>
      <c r="E304" s="112">
        <f t="shared" si="9"/>
        <v>316044.1231855104</v>
      </c>
      <c r="O304" s="112">
        <f>Sheet1!F65</f>
        <v>39.01779298586548</v>
      </c>
    </row>
    <row r="305" spans="1:15" ht="12.75">
      <c r="A305">
        <v>91</v>
      </c>
      <c r="B305" s="112">
        <f t="shared" si="10"/>
        <v>370426.34371595207</v>
      </c>
      <c r="C305" s="112">
        <f>A305*Sheet1!D29</f>
        <v>47320</v>
      </c>
      <c r="E305" s="112">
        <f t="shared" si="9"/>
        <v>323106.34371595207</v>
      </c>
      <c r="O305" s="112">
        <f>Sheet1!F65</f>
        <v>39.01779298586548</v>
      </c>
    </row>
    <row r="306" spans="1:15" ht="12.75">
      <c r="A306">
        <v>92</v>
      </c>
      <c r="B306" s="112">
        <f t="shared" si="10"/>
        <v>378086.59983236546</v>
      </c>
      <c r="C306" s="112">
        <f>A306*Sheet1!D29</f>
        <v>47840</v>
      </c>
      <c r="E306" s="112">
        <f t="shared" si="9"/>
        <v>330246.59983236546</v>
      </c>
      <c r="O306" s="112">
        <f>Sheet1!F65</f>
        <v>39.01779298586548</v>
      </c>
    </row>
    <row r="307" spans="1:15" ht="12.75">
      <c r="A307">
        <v>93</v>
      </c>
      <c r="B307" s="112">
        <f t="shared" si="10"/>
        <v>385824.8915347506</v>
      </c>
      <c r="C307" s="112">
        <f>A307*Sheet1!D29</f>
        <v>48360</v>
      </c>
      <c r="E307" s="112">
        <f t="shared" si="9"/>
        <v>337464.8915347506</v>
      </c>
      <c r="O307" s="112">
        <f>Sheet1!F65</f>
        <v>39.01779298586548</v>
      </c>
    </row>
    <row r="308" spans="1:15" ht="12.75">
      <c r="A308">
        <v>94</v>
      </c>
      <c r="B308" s="112">
        <f t="shared" si="10"/>
        <v>393641.2188231074</v>
      </c>
      <c r="C308" s="112">
        <f>A308*Sheet1!D29</f>
        <v>48880</v>
      </c>
      <c r="E308" s="112">
        <f t="shared" si="9"/>
        <v>344761.2188231074</v>
      </c>
      <c r="O308" s="112">
        <f>Sheet1!F65</f>
        <v>39.01779298586548</v>
      </c>
    </row>
    <row r="309" spans="1:15" ht="12.75">
      <c r="A309">
        <v>95</v>
      </c>
      <c r="B309" s="112">
        <f t="shared" si="10"/>
        <v>401535.581697436</v>
      </c>
      <c r="C309" s="112">
        <f>A309*Sheet1!D29</f>
        <v>49400</v>
      </c>
      <c r="E309" s="112">
        <f t="shared" si="9"/>
        <v>352135.581697436</v>
      </c>
      <c r="O309" s="112">
        <f>Sheet1!F65</f>
        <v>39.01779298586548</v>
      </c>
    </row>
    <row r="310" spans="1:15" ht="12.75">
      <c r="A310">
        <v>96</v>
      </c>
      <c r="B310" s="112">
        <f t="shared" si="10"/>
        <v>409507.9801577363</v>
      </c>
      <c r="C310" s="112">
        <f>A310*Sheet1!D29</f>
        <v>49920</v>
      </c>
      <c r="E310" s="112">
        <f t="shared" si="9"/>
        <v>359587.9801577363</v>
      </c>
      <c r="O310" s="112">
        <f>Sheet1!F65</f>
        <v>39.01779298586548</v>
      </c>
    </row>
    <row r="311" spans="1:15" ht="12.75">
      <c r="A311">
        <v>97</v>
      </c>
      <c r="B311" s="112">
        <f t="shared" si="10"/>
        <v>417558.41420400835</v>
      </c>
      <c r="C311" s="112">
        <f>A311*Sheet1!D29</f>
        <v>50440</v>
      </c>
      <c r="E311" s="112">
        <f t="shared" si="9"/>
        <v>367118.41420400835</v>
      </c>
      <c r="O311" s="112">
        <f>Sheet1!F65</f>
        <v>39.01779298586548</v>
      </c>
    </row>
    <row r="312" spans="1:15" ht="12.75">
      <c r="A312">
        <v>98</v>
      </c>
      <c r="B312" s="112">
        <f t="shared" si="10"/>
        <v>425686.8838362521</v>
      </c>
      <c r="C312" s="112">
        <f>A312*Sheet1!D29</f>
        <v>50960</v>
      </c>
      <c r="E312" s="112">
        <f t="shared" si="9"/>
        <v>374726.8838362521</v>
      </c>
      <c r="O312" s="112">
        <f>Sheet1!F65</f>
        <v>39.01779298586548</v>
      </c>
    </row>
    <row r="313" spans="1:15" ht="12.75">
      <c r="A313">
        <v>99</v>
      </c>
      <c r="B313" s="112">
        <f t="shared" si="10"/>
        <v>433893.3890544676</v>
      </c>
      <c r="C313" s="112">
        <f>A313*Sheet1!D29</f>
        <v>51480</v>
      </c>
      <c r="E313" s="112">
        <f t="shared" si="9"/>
        <v>382413.3890544676</v>
      </c>
      <c r="O313" s="112">
        <f>Sheet1!F65</f>
        <v>39.01779298586548</v>
      </c>
    </row>
    <row r="314" spans="1:15" ht="12.75">
      <c r="A314">
        <v>100</v>
      </c>
      <c r="B314" s="112">
        <f t="shared" si="10"/>
        <v>442177.92985865485</v>
      </c>
      <c r="C314" s="112">
        <f>A314*Sheet1!D29</f>
        <v>52000</v>
      </c>
      <c r="E314" s="112">
        <f t="shared" si="9"/>
        <v>390177.92985865485</v>
      </c>
      <c r="O314" s="112">
        <f>Sheet1!F65</f>
        <v>39.01779298586548</v>
      </c>
    </row>
    <row r="315" spans="1:15" ht="12.75">
      <c r="A315">
        <v>105</v>
      </c>
      <c r="B315" s="112">
        <f t="shared" si="10"/>
        <v>484771.1676691669</v>
      </c>
      <c r="C315" s="112">
        <f>A315*Sheet1!D29</f>
        <v>54600</v>
      </c>
      <c r="E315" s="112">
        <f t="shared" si="9"/>
        <v>430171.1676691669</v>
      </c>
      <c r="O315" s="112">
        <f>Sheet1!F65</f>
        <v>39.01779298586548</v>
      </c>
    </row>
    <row r="316" spans="1:15" ht="12.75">
      <c r="A316">
        <v>110</v>
      </c>
      <c r="B316" s="112">
        <f t="shared" si="10"/>
        <v>529315.2951289723</v>
      </c>
      <c r="C316" s="112">
        <f>A316*Sheet1!D29</f>
        <v>57200</v>
      </c>
      <c r="E316" s="112">
        <f t="shared" si="9"/>
        <v>472115.2951289723</v>
      </c>
      <c r="O316" s="112">
        <f>Sheet1!F65</f>
        <v>39.01779298586548</v>
      </c>
    </row>
    <row r="317" spans="1:15" ht="12.75">
      <c r="A317">
        <v>115</v>
      </c>
      <c r="B317" s="112">
        <f t="shared" si="10"/>
        <v>575810.312238071</v>
      </c>
      <c r="C317" s="112">
        <f>A317*Sheet1!D29</f>
        <v>59800</v>
      </c>
      <c r="E317" s="112">
        <f t="shared" si="9"/>
        <v>516010.312238071</v>
      </c>
      <c r="O317" s="112">
        <f>Sheet1!F65</f>
        <v>39.01779298586548</v>
      </c>
    </row>
    <row r="318" spans="1:15" ht="12.75">
      <c r="A318">
        <v>120</v>
      </c>
      <c r="B318" s="112">
        <f t="shared" si="10"/>
        <v>624256.218996463</v>
      </c>
      <c r="C318" s="112">
        <f>A318*Sheet1!D29</f>
        <v>62400</v>
      </c>
      <c r="E318" s="112">
        <f t="shared" si="9"/>
        <v>561856.218996463</v>
      </c>
      <c r="O318" s="112">
        <f>Sheet1!F65</f>
        <v>39.01779298586548</v>
      </c>
    </row>
    <row r="319" spans="1:15" ht="12.75">
      <c r="A319">
        <v>125</v>
      </c>
      <c r="B319" s="112">
        <f t="shared" si="10"/>
        <v>674653.0154041481</v>
      </c>
      <c r="C319" s="112">
        <f>A319*Sheet1!D29</f>
        <v>65000</v>
      </c>
      <c r="E319" s="112">
        <f t="shared" si="9"/>
        <v>609653.0154041481</v>
      </c>
      <c r="O319" s="112">
        <f>Sheet1!F65</f>
        <v>39.01779298586548</v>
      </c>
    </row>
    <row r="320" spans="1:15" ht="12.75">
      <c r="A320">
        <v>130</v>
      </c>
      <c r="B320" s="112">
        <f t="shared" si="10"/>
        <v>727000.7014611267</v>
      </c>
      <c r="C320" s="112">
        <f>A320*Sheet1!D29</f>
        <v>67600</v>
      </c>
      <c r="E320" s="112">
        <f t="shared" si="9"/>
        <v>659400.7014611267</v>
      </c>
      <c r="O320" s="112">
        <f>Sheet1!F65</f>
        <v>39.01779298586548</v>
      </c>
    </row>
    <row r="321" spans="1:15" ht="12.75">
      <c r="A321">
        <v>135</v>
      </c>
      <c r="B321" s="112">
        <f t="shared" si="10"/>
        <v>781299.2771673985</v>
      </c>
      <c r="C321" s="112">
        <f>A321*Sheet1!D29</f>
        <v>70200</v>
      </c>
      <c r="E321" s="112">
        <f t="shared" si="9"/>
        <v>711099.2771673985</v>
      </c>
      <c r="O321" s="112">
        <f>Sheet1!F65</f>
        <v>39.01779298586548</v>
      </c>
    </row>
    <row r="322" spans="1:15" ht="12.75">
      <c r="A322">
        <v>140</v>
      </c>
      <c r="B322" s="112">
        <f t="shared" si="10"/>
        <v>837548.7425229634</v>
      </c>
      <c r="C322" s="112">
        <f>A322*Sheet1!D29</f>
        <v>72800</v>
      </c>
      <c r="E322" s="112">
        <f t="shared" si="9"/>
        <v>764748.7425229634</v>
      </c>
      <c r="O322" s="112">
        <f>Sheet1!F65</f>
        <v>39.01779298586548</v>
      </c>
    </row>
    <row r="323" spans="1:15" ht="12.75">
      <c r="A323">
        <v>145</v>
      </c>
      <c r="B323" s="112">
        <f t="shared" si="10"/>
        <v>895749.0975278218</v>
      </c>
      <c r="C323" s="112">
        <f>A323*Sheet1!D29</f>
        <v>75400</v>
      </c>
      <c r="E323" s="112">
        <f t="shared" si="9"/>
        <v>820349.0975278218</v>
      </c>
      <c r="O323" s="112">
        <f>Sheet1!F65</f>
        <v>39.01779298586548</v>
      </c>
    </row>
    <row r="324" spans="1:15" ht="12.75">
      <c r="A324">
        <v>150</v>
      </c>
      <c r="B324" s="112">
        <f t="shared" si="10"/>
        <v>955900.3421819734</v>
      </c>
      <c r="C324" s="112">
        <f>A324*Sheet1!D29</f>
        <v>78000</v>
      </c>
      <c r="E324" s="112">
        <f t="shared" si="9"/>
        <v>877900.3421819734</v>
      </c>
      <c r="O324" s="112">
        <f>Sheet1!F65</f>
        <v>39.01779298586548</v>
      </c>
    </row>
    <row r="325" spans="1:15" ht="12.75">
      <c r="A325">
        <v>155</v>
      </c>
      <c r="B325" s="112">
        <f t="shared" si="10"/>
        <v>1018002.4764854183</v>
      </c>
      <c r="C325" s="112">
        <f>A325*Sheet1!D29</f>
        <v>80600</v>
      </c>
      <c r="E325" s="112">
        <f t="shared" si="9"/>
        <v>937402.4764854183</v>
      </c>
      <c r="O325" s="112">
        <f>Sheet1!F65</f>
        <v>39.01779298586548</v>
      </c>
    </row>
    <row r="326" spans="1:15" ht="12.75">
      <c r="A326">
        <v>160</v>
      </c>
      <c r="B326" s="112">
        <f t="shared" si="10"/>
        <v>1082055.5004381565</v>
      </c>
      <c r="C326" s="112">
        <f>A326*Sheet1!D29</f>
        <v>83200</v>
      </c>
      <c r="E326" s="112">
        <f aca="true" t="shared" si="11" ref="E326:E334">(A326*A326)*O326</f>
        <v>998855.5004381564</v>
      </c>
      <c r="O326" s="112">
        <f>Sheet1!F65</f>
        <v>39.01779298586548</v>
      </c>
    </row>
    <row r="327" spans="1:15" ht="12.75">
      <c r="A327">
        <v>165</v>
      </c>
      <c r="B327" s="112">
        <f t="shared" si="10"/>
        <v>1148059.4140401878</v>
      </c>
      <c r="C327" s="112">
        <f>A327*Sheet1!D29</f>
        <v>85800</v>
      </c>
      <c r="E327" s="112">
        <f t="shared" si="11"/>
        <v>1062259.4140401878</v>
      </c>
      <c r="O327" s="112">
        <f>Sheet1!F65</f>
        <v>39.01779298586548</v>
      </c>
    </row>
    <row r="328" spans="1:15" ht="12.75">
      <c r="A328">
        <v>170</v>
      </c>
      <c r="B328" s="112">
        <f aca="true" t="shared" si="12" ref="B328:B334">C328+E328</f>
        <v>1216014.2172915125</v>
      </c>
      <c r="C328" s="112">
        <f>A328*Sheet1!D29</f>
        <v>88400</v>
      </c>
      <c r="E328" s="112">
        <f t="shared" si="11"/>
        <v>1127614.2172915125</v>
      </c>
      <c r="O328" s="112">
        <f>Sheet1!F65</f>
        <v>39.01779298586548</v>
      </c>
    </row>
    <row r="329" spans="1:15" ht="12.75">
      <c r="A329">
        <v>175</v>
      </c>
      <c r="B329" s="112">
        <f t="shared" si="12"/>
        <v>1285919.9101921304</v>
      </c>
      <c r="C329" s="112">
        <f>A329*Sheet1!D29</f>
        <v>91000</v>
      </c>
      <c r="E329" s="112">
        <f t="shared" si="11"/>
        <v>1194919.9101921304</v>
      </c>
      <c r="O329" s="112">
        <f>Sheet1!F65</f>
        <v>39.01779298586548</v>
      </c>
    </row>
    <row r="330" spans="1:15" ht="12.75">
      <c r="A330">
        <v>180</v>
      </c>
      <c r="B330" s="112">
        <f t="shared" si="12"/>
        <v>1357776.4927420416</v>
      </c>
      <c r="C330" s="112">
        <f>A330*Sheet1!D29</f>
        <v>93600</v>
      </c>
      <c r="E330" s="112">
        <f t="shared" si="11"/>
        <v>1264176.4927420416</v>
      </c>
      <c r="O330" s="112">
        <f>Sheet1!F65</f>
        <v>39.01779298586548</v>
      </c>
    </row>
    <row r="331" spans="1:15" ht="12.75">
      <c r="A331">
        <v>185</v>
      </c>
      <c r="B331" s="112">
        <f t="shared" si="12"/>
        <v>1431583.9649412462</v>
      </c>
      <c r="C331" s="112">
        <f>A331*Sheet1!D29</f>
        <v>96200</v>
      </c>
      <c r="E331" s="112">
        <f t="shared" si="11"/>
        <v>1335383.9649412462</v>
      </c>
      <c r="O331" s="112">
        <f>Sheet1!F65</f>
        <v>39.01779298586548</v>
      </c>
    </row>
    <row r="332" spans="1:15" ht="12.75">
      <c r="A332">
        <v>190</v>
      </c>
      <c r="B332" s="112">
        <f t="shared" si="12"/>
        <v>1507342.326789744</v>
      </c>
      <c r="C332" s="112">
        <f>A332*Sheet1!D29</f>
        <v>98800</v>
      </c>
      <c r="E332" s="112">
        <f t="shared" si="11"/>
        <v>1408542.326789744</v>
      </c>
      <c r="O332" s="112">
        <f>Sheet1!F65</f>
        <v>39.01779298586548</v>
      </c>
    </row>
    <row r="333" spans="1:15" ht="12.75">
      <c r="A333">
        <v>195</v>
      </c>
      <c r="B333" s="112">
        <f t="shared" si="12"/>
        <v>1585051.578287535</v>
      </c>
      <c r="C333" s="112">
        <f>A333*Sheet1!D29</f>
        <v>101400</v>
      </c>
      <c r="E333" s="112">
        <f t="shared" si="11"/>
        <v>1483651.578287535</v>
      </c>
      <c r="O333" s="112">
        <f>Sheet1!F65</f>
        <v>39.01779298586548</v>
      </c>
    </row>
    <row r="334" spans="1:15" ht="12.75">
      <c r="A334">
        <v>200</v>
      </c>
      <c r="B334" s="112">
        <f t="shared" si="12"/>
        <v>1664711.7194346194</v>
      </c>
      <c r="C334" s="112">
        <f>A334*Sheet1!D29</f>
        <v>104000</v>
      </c>
      <c r="E334" s="112">
        <f t="shared" si="11"/>
        <v>1560711.7194346194</v>
      </c>
      <c r="O334" s="112">
        <f>Sheet1!F65</f>
        <v>39.01779298586548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P334"/>
  <sheetViews>
    <sheetView workbookViewId="0" topLeftCell="A1">
      <selection activeCell="J11" sqref="J11"/>
    </sheetView>
  </sheetViews>
  <sheetFormatPr defaultColWidth="11.421875" defaultRowHeight="12.75"/>
  <cols>
    <col min="1" max="1" width="11.421875" style="0" customWidth="1"/>
    <col min="2" max="2" width="22.57421875" style="0" customWidth="1"/>
    <col min="3" max="8" width="11.421875" style="0" customWidth="1"/>
    <col min="9" max="9" width="13.421875" style="0" customWidth="1"/>
    <col min="10" max="10" width="11.421875" style="0" customWidth="1"/>
    <col min="11" max="11" width="14.140625" style="0" customWidth="1"/>
    <col min="12" max="14" width="11.421875" style="0" customWidth="1"/>
    <col min="15" max="15" width="11.421875" style="112" customWidth="1"/>
  </cols>
  <sheetData>
    <row r="3" spans="1:15" ht="12.75">
      <c r="A3" t="s">
        <v>128</v>
      </c>
      <c r="B3" t="s">
        <v>129</v>
      </c>
      <c r="C3" t="s">
        <v>130</v>
      </c>
      <c r="E3" t="s">
        <v>131</v>
      </c>
      <c r="H3" t="s">
        <v>132</v>
      </c>
      <c r="I3" t="s">
        <v>133</v>
      </c>
      <c r="J3" t="s">
        <v>134</v>
      </c>
      <c r="K3" t="s">
        <v>135</v>
      </c>
      <c r="L3" t="s">
        <v>136</v>
      </c>
      <c r="O3" s="112" t="s">
        <v>138</v>
      </c>
    </row>
    <row r="5" spans="1:16" ht="12.75">
      <c r="A5">
        <v>0.1</v>
      </c>
      <c r="B5" s="112">
        <f>C5+E5</f>
        <v>52.225262724838394</v>
      </c>
      <c r="C5" s="112">
        <f>A5*Sheet1!D29</f>
        <v>52</v>
      </c>
      <c r="E5" s="112">
        <f>(A5*A5)*O5</f>
        <v>0.2252627248383968</v>
      </c>
      <c r="I5" s="113"/>
      <c r="O5" s="113">
        <f>Sheet1!F67</f>
        <v>22.526272483839676</v>
      </c>
      <c r="P5" s="113"/>
    </row>
    <row r="6" spans="1:15" ht="12.75">
      <c r="A6">
        <v>0.2</v>
      </c>
      <c r="B6" s="112">
        <f>C6+E6</f>
        <v>104.90105089935359</v>
      </c>
      <c r="C6" s="112">
        <f>A6*Sheet1!D29</f>
        <v>104</v>
      </c>
      <c r="E6" s="112">
        <f aca="true" t="shared" si="0" ref="E6:E69">(A6*A6)*O6</f>
        <v>0.9010508993535872</v>
      </c>
      <c r="I6" s="113"/>
      <c r="O6" s="113">
        <f>Sheet1!F67</f>
        <v>22.526272483839676</v>
      </c>
    </row>
    <row r="7" spans="1:15" ht="12.75">
      <c r="A7">
        <v>0.3</v>
      </c>
      <c r="B7" s="112">
        <f>C7+E7</f>
        <v>158.02736452354557</v>
      </c>
      <c r="C7" s="112">
        <f>A7*Sheet1!D29</f>
        <v>156</v>
      </c>
      <c r="E7" s="112">
        <f t="shared" si="0"/>
        <v>2.027364523545571</v>
      </c>
      <c r="H7">
        <v>2</v>
      </c>
      <c r="I7" s="113">
        <f>(0.5*Sheet1!D73*(3.141593*((Sheet1!D7/2)*(Sheet1!D7/2)))*(H7*H7*H7)*(Sheet1!D74/100))</f>
        <v>8.452848665624998</v>
      </c>
      <c r="J7" s="112" t="e">
        <f>VLOOKUP(I7,B5:C334,2,TRUE)</f>
        <v>#N/A</v>
      </c>
      <c r="K7" s="112" t="e">
        <f>J7/Sheet1!D29*Sheet1!D75</f>
        <v>#N/A</v>
      </c>
      <c r="L7" s="112" t="e">
        <f>J7-K7</f>
        <v>#N/A</v>
      </c>
      <c r="O7" s="113">
        <f>Sheet1!F67</f>
        <v>22.526272483839676</v>
      </c>
    </row>
    <row r="8" spans="1:15" ht="12.75">
      <c r="A8">
        <v>0.4</v>
      </c>
      <c r="B8" s="112">
        <f aca="true" t="shared" si="1" ref="B8:B71">C8+E8</f>
        <v>211.60420359741434</v>
      </c>
      <c r="C8" s="112">
        <f>A8*Sheet1!D29</f>
        <v>208</v>
      </c>
      <c r="E8" s="112">
        <f t="shared" si="0"/>
        <v>3.6042035974143487</v>
      </c>
      <c r="H8">
        <v>2.5</v>
      </c>
      <c r="I8" s="113">
        <f>(0.5*Sheet1!D73*(3.141593*((Sheet1!D7/2)*(Sheet1!D7/2)))*(H8*H8*H8)*(Sheet1!D74/100))</f>
        <v>16.509470050048826</v>
      </c>
      <c r="J8" s="112" t="e">
        <f>VLOOKUP(I8,B5:C334,2,TRUE)</f>
        <v>#N/A</v>
      </c>
      <c r="K8" s="112" t="e">
        <f>J8/Sheet1!D29*Sheet1!D75</f>
        <v>#N/A</v>
      </c>
      <c r="L8" s="112" t="e">
        <f>J8-K8</f>
        <v>#N/A</v>
      </c>
      <c r="O8" s="113">
        <f>Sheet1!F67</f>
        <v>22.526272483839676</v>
      </c>
    </row>
    <row r="9" spans="1:15" ht="12.75">
      <c r="A9">
        <v>0.5</v>
      </c>
      <c r="B9" s="112">
        <f t="shared" si="1"/>
        <v>265.6315681209599</v>
      </c>
      <c r="C9" s="112">
        <f>A9*Sheet1!D29</f>
        <v>260</v>
      </c>
      <c r="E9" s="112">
        <f t="shared" si="0"/>
        <v>5.631568120959919</v>
      </c>
      <c r="H9">
        <v>3</v>
      </c>
      <c r="I9" s="113">
        <f>(0.5*Sheet1!D73*(3.141593*((Sheet1!D7/2)*(Sheet1!D7/2)))*(H9*H9*H9)*(Sheet1!D74/100))</f>
        <v>28.52836424648437</v>
      </c>
      <c r="J9" s="112" t="e">
        <f>VLOOKUP(I9,B5:C334,2,TRUE)</f>
        <v>#N/A</v>
      </c>
      <c r="K9" s="112" t="e">
        <f>J9/Sheet1!D29*Sheet1!D75</f>
        <v>#N/A</v>
      </c>
      <c r="L9" s="112" t="e">
        <f aca="true" t="shared" si="2" ref="L9:L27">J9-K9</f>
        <v>#N/A</v>
      </c>
      <c r="O9" s="113">
        <f>Sheet1!F67</f>
        <v>22.526272483839676</v>
      </c>
    </row>
    <row r="10" spans="1:15" ht="12.75">
      <c r="A10">
        <v>0.6</v>
      </c>
      <c r="B10" s="112">
        <f t="shared" si="1"/>
        <v>320.1094580941823</v>
      </c>
      <c r="C10" s="112">
        <f>A10*Sheet1!D29</f>
        <v>312</v>
      </c>
      <c r="E10" s="112">
        <f t="shared" si="0"/>
        <v>8.109458094182283</v>
      </c>
      <c r="H10">
        <v>3.5</v>
      </c>
      <c r="I10" s="113">
        <f>(0.5*Sheet1!D73*(3.141593*((Sheet1!D7/2)*(Sheet1!D7/2)))*(H10*H10*H10)*(Sheet1!D74/100))</f>
        <v>45.30198581733398</v>
      </c>
      <c r="J10" s="112" t="e">
        <f>VLOOKUP(I10,B5:C334,2,TRUE)</f>
        <v>#N/A</v>
      </c>
      <c r="K10" s="112" t="e">
        <f>J10/Sheet1!D29*Sheet1!D75</f>
        <v>#N/A</v>
      </c>
      <c r="L10" s="112" t="e">
        <f t="shared" si="2"/>
        <v>#N/A</v>
      </c>
      <c r="O10" s="113">
        <f>Sheet1!F67</f>
        <v>22.526272483839676</v>
      </c>
    </row>
    <row r="11" spans="1:15" ht="12.75">
      <c r="A11">
        <v>0.7</v>
      </c>
      <c r="B11" s="112">
        <f t="shared" si="1"/>
        <v>375.03787351708144</v>
      </c>
      <c r="C11" s="112">
        <f>A11*Sheet1!D29</f>
        <v>364</v>
      </c>
      <c r="E11" s="112">
        <f t="shared" si="0"/>
        <v>11.03787351708144</v>
      </c>
      <c r="H11">
        <v>4</v>
      </c>
      <c r="I11" s="113">
        <f>(0.5*Sheet1!D73*(3.141593*((Sheet1!D7/2)*(Sheet1!D7/2)))*(H11*H11*H11)*(Sheet1!D74/100))</f>
        <v>67.62278932499999</v>
      </c>
      <c r="J11" s="112">
        <f>VLOOKUP(I11,B5:C334,2,TRUE)</f>
        <v>52</v>
      </c>
      <c r="K11" s="112">
        <f>J11/Sheet1!D29*Sheet1!D75</f>
        <v>0.13999999999999999</v>
      </c>
      <c r="L11" s="112">
        <f t="shared" si="2"/>
        <v>51.86</v>
      </c>
      <c r="O11" s="113">
        <f>Sheet1!F67</f>
        <v>22.526272483839676</v>
      </c>
    </row>
    <row r="12" spans="1:15" ht="12.75">
      <c r="A12">
        <v>0.8</v>
      </c>
      <c r="B12" s="112">
        <f t="shared" si="1"/>
        <v>430.4168143896574</v>
      </c>
      <c r="C12" s="112">
        <f>A12*Sheet1!D29</f>
        <v>416</v>
      </c>
      <c r="E12" s="112">
        <f t="shared" si="0"/>
        <v>14.416814389657395</v>
      </c>
      <c r="H12">
        <v>4.5</v>
      </c>
      <c r="I12" s="113">
        <f>(0.5*Sheet1!D73*(3.141593*((Sheet1!D7/2)*(Sheet1!D7/2)))*(H12*H12*H12)*(Sheet1!D74/100))</f>
        <v>96.28322933188477</v>
      </c>
      <c r="J12" s="112">
        <f>VLOOKUP(I12,B5:C334,2,TRUE)</f>
        <v>52</v>
      </c>
      <c r="K12" s="112">
        <f>J12/Sheet1!D29*Sheet1!D75</f>
        <v>0.13999999999999999</v>
      </c>
      <c r="L12" s="112">
        <f t="shared" si="2"/>
        <v>51.86</v>
      </c>
      <c r="O12" s="113">
        <f>Sheet1!F67</f>
        <v>22.526272483839676</v>
      </c>
    </row>
    <row r="13" spans="1:15" ht="12.75">
      <c r="A13">
        <v>0.9</v>
      </c>
      <c r="B13" s="112">
        <f t="shared" si="1"/>
        <v>486.2462807119101</v>
      </c>
      <c r="C13" s="112">
        <f>A13*Sheet1!D29</f>
        <v>468</v>
      </c>
      <c r="E13" s="112">
        <f t="shared" si="0"/>
        <v>18.24628071191014</v>
      </c>
      <c r="H13">
        <v>5</v>
      </c>
      <c r="I13" s="113">
        <f>(0.5*Sheet1!D73*(3.141593*((Sheet1!D7/2)*(Sheet1!D7/2)))*(H13*H13*H13)*(Sheet1!D74/100))</f>
        <v>132.0757604003906</v>
      </c>
      <c r="J13" s="112">
        <f>VLOOKUP(I13,B5:C334,2,TRUE)</f>
        <v>104</v>
      </c>
      <c r="K13" s="112">
        <f>J13/Sheet1!D29*Sheet1!D75</f>
        <v>0.27999999999999997</v>
      </c>
      <c r="L13" s="112">
        <f t="shared" si="2"/>
        <v>103.72</v>
      </c>
      <c r="O13" s="113">
        <f>Sheet1!F67</f>
        <v>22.526272483839676</v>
      </c>
    </row>
    <row r="14" spans="1:15" ht="12.75">
      <c r="A14">
        <v>1</v>
      </c>
      <c r="B14" s="112">
        <f t="shared" si="1"/>
        <v>542.5262724838396</v>
      </c>
      <c r="C14" s="112">
        <f>A14*Sheet1!D29</f>
        <v>520</v>
      </c>
      <c r="E14" s="112">
        <f t="shared" si="0"/>
        <v>22.526272483839676</v>
      </c>
      <c r="H14">
        <v>5.5</v>
      </c>
      <c r="I14" s="113">
        <f>(0.5*Sheet1!D73*(3.141593*((Sheet1!D7/2)*(Sheet1!D7/2)))*(H14*H14*H14)*(Sheet1!D74/100))</f>
        <v>175.7928370929199</v>
      </c>
      <c r="J14" s="112">
        <f>VLOOKUP(I14,B5:C334,2,TRUE)</f>
        <v>156</v>
      </c>
      <c r="K14" s="112">
        <f>J14/Sheet1!D29*Sheet1!D75</f>
        <v>0.42</v>
      </c>
      <c r="L14" s="112">
        <f t="shared" si="2"/>
        <v>155.58</v>
      </c>
      <c r="O14" s="113">
        <f>Sheet1!F67</f>
        <v>22.526272483839676</v>
      </c>
    </row>
    <row r="15" spans="1:15" ht="12.75">
      <c r="A15">
        <v>1.1</v>
      </c>
      <c r="B15" s="112">
        <f t="shared" si="1"/>
        <v>599.2567897054461</v>
      </c>
      <c r="C15" s="112">
        <f>A15*Sheet1!D29</f>
        <v>572</v>
      </c>
      <c r="E15" s="112">
        <f t="shared" si="0"/>
        <v>27.256789705446014</v>
      </c>
      <c r="H15">
        <v>6</v>
      </c>
      <c r="I15" s="113">
        <f>(0.5*Sheet1!D73*(3.141593*((Sheet1!D7/2)*(Sheet1!D7/2)))*(H15*H15*H15)*(Sheet1!D74/100))</f>
        <v>228.22691397187495</v>
      </c>
      <c r="J15" s="112">
        <f>VLOOKUP(I15,B5:C334,2,TRUE)</f>
        <v>208</v>
      </c>
      <c r="K15" s="112">
        <f>J15/Sheet1!D29*Sheet1!D75</f>
        <v>0.5599999999999999</v>
      </c>
      <c r="L15" s="112">
        <f t="shared" si="2"/>
        <v>207.44</v>
      </c>
      <c r="O15" s="113">
        <f>Sheet1!F67</f>
        <v>22.526272483839676</v>
      </c>
    </row>
    <row r="16" spans="1:15" ht="12.75">
      <c r="A16">
        <v>1.2</v>
      </c>
      <c r="B16" s="112">
        <f t="shared" si="1"/>
        <v>656.4378323767291</v>
      </c>
      <c r="C16" s="112">
        <f>A16*Sheet1!D29</f>
        <v>624</v>
      </c>
      <c r="E16" s="112">
        <f t="shared" si="0"/>
        <v>32.43783237672913</v>
      </c>
      <c r="H16">
        <v>6.5</v>
      </c>
      <c r="I16" s="113">
        <f>(0.5*Sheet1!D73*(3.141593*((Sheet1!D7/2)*(Sheet1!D7/2)))*(H16*H16*H16)*(Sheet1!D74/100))</f>
        <v>290.1704455996582</v>
      </c>
      <c r="J16" s="112">
        <f>VLOOKUP(I16,B5:C334,2,TRUE)</f>
        <v>260</v>
      </c>
      <c r="K16" s="112">
        <f>J16/Sheet1!D29*Sheet1!D75</f>
        <v>0.7</v>
      </c>
      <c r="L16" s="112">
        <f t="shared" si="2"/>
        <v>259.3</v>
      </c>
      <c r="O16" s="113">
        <f>Sheet1!F67</f>
        <v>22.526272483839676</v>
      </c>
    </row>
    <row r="17" spans="1:15" ht="12.75">
      <c r="A17">
        <v>1.3</v>
      </c>
      <c r="B17" s="112">
        <f t="shared" si="1"/>
        <v>714.069400497689</v>
      </c>
      <c r="C17" s="112">
        <f>A17*Sheet1!D29</f>
        <v>676</v>
      </c>
      <c r="E17" s="112">
        <f t="shared" si="0"/>
        <v>38.06940049768906</v>
      </c>
      <c r="H17">
        <v>7</v>
      </c>
      <c r="I17" s="113">
        <f>(0.5*Sheet1!D73*(3.141593*((Sheet1!D7/2)*(Sheet1!D7/2)))*(H17*H17*H17)*(Sheet1!D74/100))</f>
        <v>362.4158865386718</v>
      </c>
      <c r="J17" s="112">
        <f>VLOOKUP(I17,B5:C334,2,TRUE)</f>
        <v>312</v>
      </c>
      <c r="K17" s="112">
        <f>J17/Sheet1!D29*Sheet1!D75</f>
        <v>0.84</v>
      </c>
      <c r="L17" s="112">
        <f t="shared" si="2"/>
        <v>311.16</v>
      </c>
      <c r="O17" s="113">
        <f>Sheet1!F67</f>
        <v>22.526272483839676</v>
      </c>
    </row>
    <row r="18" spans="1:15" ht="12.75">
      <c r="A18">
        <v>1.4</v>
      </c>
      <c r="B18" s="112">
        <f t="shared" si="1"/>
        <v>772.1514940683257</v>
      </c>
      <c r="C18" s="112">
        <f>A18*Sheet1!D29</f>
        <v>728</v>
      </c>
      <c r="E18" s="112">
        <f t="shared" si="0"/>
        <v>44.15149406832576</v>
      </c>
      <c r="H18">
        <v>7.5</v>
      </c>
      <c r="I18" s="113">
        <f>(0.5*Sheet1!D73*(3.141593*((Sheet1!D7/2)*(Sheet1!D7/2)))*(H18*H18*H18)*(Sheet1!D74/100))</f>
        <v>445.7556913513183</v>
      </c>
      <c r="J18" s="112">
        <f>VLOOKUP(I18,B5:C334,2,TRUE)</f>
        <v>416</v>
      </c>
      <c r="K18" s="112">
        <f>J18/Sheet1!D29*Sheet1!D75</f>
        <v>1.1199999999999999</v>
      </c>
      <c r="L18" s="112">
        <f t="shared" si="2"/>
        <v>414.88</v>
      </c>
      <c r="O18" s="113">
        <f>Sheet1!F67</f>
        <v>22.526272483839676</v>
      </c>
    </row>
    <row r="19" spans="1:15" ht="12.75">
      <c r="A19">
        <v>1.5</v>
      </c>
      <c r="B19" s="112">
        <f t="shared" si="1"/>
        <v>830.6841130886393</v>
      </c>
      <c r="C19" s="112">
        <f>A19*Sheet1!D29</f>
        <v>780</v>
      </c>
      <c r="E19" s="112">
        <f t="shared" si="0"/>
        <v>50.68411308863927</v>
      </c>
      <c r="H19">
        <v>8</v>
      </c>
      <c r="I19" s="113">
        <f>(0.5*Sheet1!D73*(3.141593*((Sheet1!D7/2)*(Sheet1!D7/2)))*(H19*H19*H19)*(Sheet1!D74/100))</f>
        <v>540.9823145999999</v>
      </c>
      <c r="J19" s="112">
        <f>VLOOKUP(I19,B5:C334,2,TRUE)</f>
        <v>468</v>
      </c>
      <c r="K19" s="112">
        <f>J19/Sheet1!D29*Sheet1!D75</f>
        <v>1.26</v>
      </c>
      <c r="L19" s="112">
        <f t="shared" si="2"/>
        <v>466.74</v>
      </c>
      <c r="O19" s="113">
        <f>Sheet1!F67</f>
        <v>22.526272483839676</v>
      </c>
    </row>
    <row r="20" spans="1:15" ht="12.75">
      <c r="A20">
        <v>1.6</v>
      </c>
      <c r="B20" s="112">
        <f t="shared" si="1"/>
        <v>889.6672575586296</v>
      </c>
      <c r="C20" s="112">
        <f>A20*Sheet1!D29</f>
        <v>832</v>
      </c>
      <c r="E20" s="112">
        <f t="shared" si="0"/>
        <v>57.66725755862958</v>
      </c>
      <c r="H20">
        <v>8.5</v>
      </c>
      <c r="I20" s="113">
        <f>(0.5*Sheet1!D73*(3.141593*((Sheet1!D7/2)*(Sheet1!D7/2)))*(H20*H20*H20)*(Sheet1!D74/100))</f>
        <v>648.8882108471191</v>
      </c>
      <c r="J20" s="112">
        <f>VLOOKUP(I20,B5:C334,2,TRUE)</f>
        <v>572</v>
      </c>
      <c r="K20" s="112">
        <f>J20/Sheet1!D29*Sheet1!D75</f>
        <v>1.54</v>
      </c>
      <c r="L20" s="112">
        <f t="shared" si="2"/>
        <v>570.46</v>
      </c>
      <c r="O20" s="113">
        <f>Sheet1!F67</f>
        <v>22.526272483839676</v>
      </c>
    </row>
    <row r="21" spans="1:15" ht="12.75">
      <c r="A21">
        <v>1.7</v>
      </c>
      <c r="B21" s="112">
        <f t="shared" si="1"/>
        <v>949.1009274782966</v>
      </c>
      <c r="C21" s="112">
        <f>A21*Sheet1!D29</f>
        <v>884</v>
      </c>
      <c r="E21" s="112">
        <f t="shared" si="0"/>
        <v>65.10092747829665</v>
      </c>
      <c r="H21">
        <v>9</v>
      </c>
      <c r="I21" s="113">
        <f>(0.5*Sheet1!D73*(3.141593*((Sheet1!D7/2)*(Sheet1!D7/2)))*(H21*H21*H21)*(Sheet1!D74/100))</f>
        <v>770.2658346550782</v>
      </c>
      <c r="J21" s="112">
        <f>VLOOKUP(I21,B5:C334,2,TRUE)</f>
        <v>676</v>
      </c>
      <c r="K21" s="112">
        <f>J21/Sheet1!D29*Sheet1!D75</f>
        <v>1.8199999999999998</v>
      </c>
      <c r="L21" s="112">
        <f t="shared" si="2"/>
        <v>674.18</v>
      </c>
      <c r="O21" s="113">
        <f>Sheet1!F67</f>
        <v>22.526272483839676</v>
      </c>
    </row>
    <row r="22" spans="1:15" ht="12.75">
      <c r="A22">
        <v>1.8</v>
      </c>
      <c r="B22" s="112">
        <f t="shared" si="1"/>
        <v>1008.9851228476406</v>
      </c>
      <c r="C22" s="112">
        <f>A22*Sheet1!D29</f>
        <v>936</v>
      </c>
      <c r="E22" s="112">
        <f t="shared" si="0"/>
        <v>72.98512284764055</v>
      </c>
      <c r="H22">
        <v>9.5</v>
      </c>
      <c r="I22" s="113">
        <f>(0.5*Sheet1!D73*(3.141593*((Sheet1!D7/2)*(Sheet1!D7/2)))*(H22*H22*H22)*(Sheet1!D74/100))</f>
        <v>905.9076405862792</v>
      </c>
      <c r="J22" s="112">
        <f>VLOOKUP(I22,B5:C334,2,TRUE)</f>
        <v>832</v>
      </c>
      <c r="K22" s="112">
        <f>J22/Sheet1!D29*Sheet1!D75</f>
        <v>2.2399999999999998</v>
      </c>
      <c r="L22" s="112">
        <f t="shared" si="2"/>
        <v>829.76</v>
      </c>
      <c r="O22" s="113">
        <f>Sheet1!F67</f>
        <v>22.526272483839676</v>
      </c>
    </row>
    <row r="23" spans="1:15" ht="12.75">
      <c r="A23">
        <v>1.9</v>
      </c>
      <c r="B23" s="112">
        <f t="shared" si="1"/>
        <v>1069.3198436666612</v>
      </c>
      <c r="C23" s="112">
        <f>A23*Sheet1!D29</f>
        <v>988</v>
      </c>
      <c r="E23" s="112">
        <f t="shared" si="0"/>
        <v>81.31984366666123</v>
      </c>
      <c r="H23">
        <v>10</v>
      </c>
      <c r="I23" s="113">
        <f>(0.5*Sheet1!D73*(3.141593*((Sheet1!D7/2)*(Sheet1!D7/2)))*(H23*H23*H23)*(Sheet1!D74/100))</f>
        <v>1056.6060832031249</v>
      </c>
      <c r="J23" s="112">
        <f>VLOOKUP(I23,B5:C334,2,TRUE)</f>
        <v>936</v>
      </c>
      <c r="K23" s="112">
        <f>J23/Sheet1!D29*Sheet1!D75</f>
        <v>2.52</v>
      </c>
      <c r="L23" s="112">
        <f t="shared" si="2"/>
        <v>933.48</v>
      </c>
      <c r="O23" s="113">
        <f>Sheet1!F67</f>
        <v>22.526272483839676</v>
      </c>
    </row>
    <row r="24" spans="1:15" ht="12.75">
      <c r="A24">
        <v>2</v>
      </c>
      <c r="B24" s="112">
        <f t="shared" si="1"/>
        <v>1130.1050899353586</v>
      </c>
      <c r="C24" s="112">
        <f>A24*Sheet1!D29</f>
        <v>1040</v>
      </c>
      <c r="E24" s="112">
        <f t="shared" si="0"/>
        <v>90.1050899353587</v>
      </c>
      <c r="H24">
        <v>10.5</v>
      </c>
      <c r="I24" s="113">
        <f>(0.5*Sheet1!D73*(3.141593*((Sheet1!D7/2)*(Sheet1!D7/2)))*(H24*H24*H24)*(Sheet1!D74/100))</f>
        <v>1223.1536170680174</v>
      </c>
      <c r="J24" s="112">
        <f>VLOOKUP(I24,B5:C334,2,TRUE)</f>
        <v>1092</v>
      </c>
      <c r="K24" s="112">
        <f>J24/Sheet1!D29*Sheet1!D75</f>
        <v>2.94</v>
      </c>
      <c r="L24" s="112">
        <f t="shared" si="2"/>
        <v>1089.06</v>
      </c>
      <c r="O24" s="113">
        <f>Sheet1!F67</f>
        <v>22.526272483839676</v>
      </c>
    </row>
    <row r="25" spans="1:15" ht="12.75">
      <c r="A25">
        <v>2.1</v>
      </c>
      <c r="B25" s="112">
        <f t="shared" si="1"/>
        <v>1191.3408616537329</v>
      </c>
      <c r="C25" s="112">
        <f>A25*Sheet1!D29</f>
        <v>1092</v>
      </c>
      <c r="E25" s="112">
        <f t="shared" si="0"/>
        <v>99.34086165373297</v>
      </c>
      <c r="H25">
        <v>11</v>
      </c>
      <c r="I25" s="113">
        <f>(0.5*Sheet1!D73*(3.141593*((Sheet1!D7/2)*(Sheet1!D7/2)))*(H25*H25*H25)*(Sheet1!D74/100))</f>
        <v>1406.3426967433593</v>
      </c>
      <c r="J25" s="112">
        <f>VLOOKUP(I25,B5:C334,2,TRUE)</f>
        <v>1248</v>
      </c>
      <c r="K25" s="112">
        <f>J25/Sheet1!D29*Sheet1!D75</f>
        <v>3.36</v>
      </c>
      <c r="L25" s="112">
        <f t="shared" si="2"/>
        <v>1244.64</v>
      </c>
      <c r="O25" s="113">
        <f>Sheet1!F67</f>
        <v>22.526272483839676</v>
      </c>
    </row>
    <row r="26" spans="1:15" ht="12.75">
      <c r="A26">
        <v>2.2</v>
      </c>
      <c r="B26" s="112">
        <f t="shared" si="1"/>
        <v>1253.027158821784</v>
      </c>
      <c r="C26" s="112">
        <f>A26*Sheet1!D29</f>
        <v>1144</v>
      </c>
      <c r="E26" s="112">
        <f t="shared" si="0"/>
        <v>109.02715882178406</v>
      </c>
      <c r="H26">
        <v>11.5</v>
      </c>
      <c r="I26" s="113">
        <f>(0.5*Sheet1!D73*(3.141593*((Sheet1!D7/2)*(Sheet1!D7/2)))*(H26*H26*H26)*(Sheet1!D74/100))</f>
        <v>1606.9657767915528</v>
      </c>
      <c r="J26" s="112">
        <f>VLOOKUP(I26,B5:C334,2,TRUE)</f>
        <v>1404</v>
      </c>
      <c r="K26" s="112">
        <f>J26/Sheet1!D29*Sheet1!D75</f>
        <v>3.78</v>
      </c>
      <c r="L26" s="112">
        <f t="shared" si="2"/>
        <v>1400.22</v>
      </c>
      <c r="O26" s="113">
        <f>Sheet1!F67</f>
        <v>22.526272483839676</v>
      </c>
    </row>
    <row r="27" spans="1:15" ht="12.75">
      <c r="A27">
        <v>2.3</v>
      </c>
      <c r="B27" s="112">
        <f t="shared" si="1"/>
        <v>1315.1639814395119</v>
      </c>
      <c r="C27" s="112">
        <f>A27*Sheet1!D29</f>
        <v>1196</v>
      </c>
      <c r="E27" s="112">
        <f t="shared" si="0"/>
        <v>119.16398143951187</v>
      </c>
      <c r="H27">
        <v>12</v>
      </c>
      <c r="I27" s="113">
        <f>(0.5*Sheet1!D73*(3.141593*((Sheet1!D7/2)*(Sheet1!D7/2)))*(H27*H27*H27)*(Sheet1!D74/100))</f>
        <v>1825.8153117749996</v>
      </c>
      <c r="J27" s="112">
        <f>VLOOKUP(I27,B5:C334,2,TRUE)</f>
        <v>1560</v>
      </c>
      <c r="K27" s="112">
        <f>J27/Sheet1!D29*Sheet1!D75</f>
        <v>4.199999999999999</v>
      </c>
      <c r="L27" s="112">
        <f t="shared" si="2"/>
        <v>1555.8</v>
      </c>
      <c r="O27" s="113">
        <f>Sheet1!F67</f>
        <v>22.526272483839676</v>
      </c>
    </row>
    <row r="28" spans="1:15" ht="12.75">
      <c r="A28">
        <v>2.4</v>
      </c>
      <c r="B28" s="112">
        <f t="shared" si="1"/>
        <v>1377.7513295069166</v>
      </c>
      <c r="C28" s="112">
        <f>A28*Sheet1!D29</f>
        <v>1248</v>
      </c>
      <c r="E28" s="112">
        <f t="shared" si="0"/>
        <v>129.75132950691653</v>
      </c>
      <c r="I28" s="113"/>
      <c r="O28" s="113">
        <f>Sheet1!F67</f>
        <v>22.526272483839676</v>
      </c>
    </row>
    <row r="29" spans="1:15" ht="12.75">
      <c r="A29">
        <v>2.5</v>
      </c>
      <c r="B29" s="112">
        <f t="shared" si="1"/>
        <v>1440.789203023998</v>
      </c>
      <c r="C29" s="112">
        <f>A29*Sheet1!D29</f>
        <v>1300</v>
      </c>
      <c r="E29" s="112">
        <f t="shared" si="0"/>
        <v>140.78920302399797</v>
      </c>
      <c r="I29" s="113"/>
      <c r="O29" s="113">
        <f>Sheet1!F67</f>
        <v>22.526272483839676</v>
      </c>
    </row>
    <row r="30" spans="1:15" ht="12.75">
      <c r="A30">
        <v>2.6</v>
      </c>
      <c r="B30" s="112">
        <f t="shared" si="1"/>
        <v>1504.2776019907562</v>
      </c>
      <c r="C30" s="112">
        <f>A30*Sheet1!D29</f>
        <v>1352</v>
      </c>
      <c r="E30" s="112">
        <f t="shared" si="0"/>
        <v>152.27760199075624</v>
      </c>
      <c r="I30" s="113"/>
      <c r="O30" s="113">
        <f>Sheet1!F67</f>
        <v>22.526272483839676</v>
      </c>
    </row>
    <row r="31" spans="1:15" ht="12.75">
      <c r="A31">
        <v>2.7</v>
      </c>
      <c r="B31" s="112">
        <f t="shared" si="1"/>
        <v>1568.2165264071912</v>
      </c>
      <c r="C31" s="112">
        <f>A31*Sheet1!D29</f>
        <v>1404</v>
      </c>
      <c r="E31" s="112">
        <f t="shared" si="0"/>
        <v>164.21652640719125</v>
      </c>
      <c r="I31" s="113"/>
      <c r="O31" s="113">
        <f>Sheet1!F67</f>
        <v>22.526272483839676</v>
      </c>
    </row>
    <row r="32" spans="1:15" ht="12.75">
      <c r="A32">
        <v>2.8</v>
      </c>
      <c r="B32" s="112">
        <f t="shared" si="1"/>
        <v>1632.605976273303</v>
      </c>
      <c r="C32" s="112">
        <f>A32*Sheet1!D29</f>
        <v>1456</v>
      </c>
      <c r="E32" s="112">
        <f t="shared" si="0"/>
        <v>176.60597627330304</v>
      </c>
      <c r="I32" s="113"/>
      <c r="O32" s="113">
        <f>Sheet1!F67</f>
        <v>22.526272483839676</v>
      </c>
    </row>
    <row r="33" spans="1:15" ht="12.75">
      <c r="A33">
        <v>2.9</v>
      </c>
      <c r="B33" s="112">
        <f t="shared" si="1"/>
        <v>1697.4459515890917</v>
      </c>
      <c r="C33" s="112">
        <f>A33*Sheet1!D29</f>
        <v>1508</v>
      </c>
      <c r="E33" s="112">
        <f t="shared" si="0"/>
        <v>189.4459515890917</v>
      </c>
      <c r="I33" s="113"/>
      <c r="O33" s="113">
        <f>Sheet1!F67</f>
        <v>22.526272483839676</v>
      </c>
    </row>
    <row r="34" spans="1:15" ht="12.75">
      <c r="A34">
        <v>3</v>
      </c>
      <c r="B34" s="112">
        <f t="shared" si="1"/>
        <v>1762.736452354557</v>
      </c>
      <c r="C34" s="112">
        <f>A34*Sheet1!D29</f>
        <v>1560</v>
      </c>
      <c r="E34" s="112">
        <f t="shared" si="0"/>
        <v>202.7364523545571</v>
      </c>
      <c r="I34" s="113"/>
      <c r="O34" s="113">
        <f>Sheet1!F67</f>
        <v>22.526272483839676</v>
      </c>
    </row>
    <row r="35" spans="1:15" ht="12.75">
      <c r="A35">
        <v>3.1</v>
      </c>
      <c r="B35" s="112">
        <f t="shared" si="1"/>
        <v>1828.4774785696993</v>
      </c>
      <c r="C35" s="112">
        <f>A35*Sheet1!D29</f>
        <v>1612</v>
      </c>
      <c r="E35" s="112">
        <f t="shared" si="0"/>
        <v>216.47747856969931</v>
      </c>
      <c r="O35" s="113">
        <f>Sheet1!F67</f>
        <v>22.526272483839676</v>
      </c>
    </row>
    <row r="36" spans="1:15" ht="12.75">
      <c r="A36">
        <v>3.2</v>
      </c>
      <c r="B36" s="112">
        <f t="shared" si="1"/>
        <v>1894.6690302345182</v>
      </c>
      <c r="C36" s="112">
        <f>A36*Sheet1!D29</f>
        <v>1664</v>
      </c>
      <c r="E36" s="112">
        <f t="shared" si="0"/>
        <v>230.66903023451832</v>
      </c>
      <c r="O36" s="113">
        <f>Sheet1!F67</f>
        <v>22.526272483839676</v>
      </c>
    </row>
    <row r="37" spans="1:15" ht="12.75">
      <c r="A37">
        <v>3.3</v>
      </c>
      <c r="B37" s="112">
        <f t="shared" si="1"/>
        <v>1961.311107349014</v>
      </c>
      <c r="C37" s="112">
        <f>A37*Sheet1!D29</f>
        <v>1716</v>
      </c>
      <c r="E37" s="112">
        <f t="shared" si="0"/>
        <v>245.31110734901404</v>
      </c>
      <c r="O37" s="113">
        <f>Sheet1!F67</f>
        <v>22.526272483839676</v>
      </c>
    </row>
    <row r="38" spans="1:15" ht="12.75">
      <c r="A38">
        <v>3.4</v>
      </c>
      <c r="B38" s="112">
        <f t="shared" si="1"/>
        <v>2028.4037099131865</v>
      </c>
      <c r="C38" s="112">
        <f>A38*Sheet1!D29</f>
        <v>1768</v>
      </c>
      <c r="E38" s="112">
        <f t="shared" si="0"/>
        <v>260.4037099131866</v>
      </c>
      <c r="O38" s="113">
        <f>Sheet1!F67</f>
        <v>22.526272483839676</v>
      </c>
    </row>
    <row r="39" spans="1:15" ht="12.75">
      <c r="A39">
        <v>3.5</v>
      </c>
      <c r="B39" s="112">
        <f t="shared" si="1"/>
        <v>2095.946837927036</v>
      </c>
      <c r="C39" s="112">
        <f>A39*Sheet1!D29</f>
        <v>1820</v>
      </c>
      <c r="E39" s="112">
        <f t="shared" si="0"/>
        <v>275.94683792703603</v>
      </c>
      <c r="O39" s="113">
        <f>Sheet1!F67</f>
        <v>22.526272483839676</v>
      </c>
    </row>
    <row r="40" spans="1:15" ht="12.75">
      <c r="A40">
        <v>3.6</v>
      </c>
      <c r="B40" s="112">
        <f t="shared" si="1"/>
        <v>2163.9404913905623</v>
      </c>
      <c r="C40" s="112">
        <f>A40*Sheet1!D29</f>
        <v>1872</v>
      </c>
      <c r="E40" s="112">
        <f t="shared" si="0"/>
        <v>291.9404913905622</v>
      </c>
      <c r="O40" s="113">
        <f>Sheet1!F67</f>
        <v>22.526272483839676</v>
      </c>
    </row>
    <row r="41" spans="1:15" ht="12.75">
      <c r="A41">
        <v>3.7</v>
      </c>
      <c r="B41" s="112">
        <f t="shared" si="1"/>
        <v>2232.3846703037652</v>
      </c>
      <c r="C41" s="112">
        <f>A41*Sheet1!D29</f>
        <v>1924</v>
      </c>
      <c r="E41" s="112">
        <f t="shared" si="0"/>
        <v>308.3846703037652</v>
      </c>
      <c r="O41" s="113">
        <f>Sheet1!F67</f>
        <v>22.526272483839676</v>
      </c>
    </row>
    <row r="42" spans="1:15" ht="12.75">
      <c r="A42">
        <v>3.8</v>
      </c>
      <c r="B42" s="112">
        <f t="shared" si="1"/>
        <v>2301.279374666645</v>
      </c>
      <c r="C42" s="112">
        <f>A42*Sheet1!D29</f>
        <v>1976</v>
      </c>
      <c r="E42" s="112">
        <f t="shared" si="0"/>
        <v>325.2793746666449</v>
      </c>
      <c r="O42" s="113">
        <f>Sheet1!F67</f>
        <v>22.526272483839676</v>
      </c>
    </row>
    <row r="43" spans="1:15" ht="12.75">
      <c r="A43">
        <v>3.9</v>
      </c>
      <c r="B43" s="112">
        <f t="shared" si="1"/>
        <v>2370.6246044792015</v>
      </c>
      <c r="C43" s="112">
        <f>A43*Sheet1!D29</f>
        <v>2028</v>
      </c>
      <c r="E43" s="112">
        <f t="shared" si="0"/>
        <v>342.6246044792015</v>
      </c>
      <c r="O43" s="113">
        <f>Sheet1!F67</f>
        <v>22.526272483839676</v>
      </c>
    </row>
    <row r="44" spans="1:15" ht="12.75">
      <c r="A44">
        <v>4</v>
      </c>
      <c r="B44" s="112">
        <f t="shared" si="1"/>
        <v>2440.420359741435</v>
      </c>
      <c r="C44" s="112">
        <f>A44*Sheet1!D29</f>
        <v>2080</v>
      </c>
      <c r="E44" s="112">
        <f t="shared" si="0"/>
        <v>360.4203597414348</v>
      </c>
      <c r="O44" s="113">
        <f>Sheet1!F67</f>
        <v>22.526272483839676</v>
      </c>
    </row>
    <row r="45" spans="1:15" ht="12.75">
      <c r="A45">
        <v>4.1</v>
      </c>
      <c r="B45" s="112">
        <f t="shared" si="1"/>
        <v>2510.666640453345</v>
      </c>
      <c r="C45" s="112">
        <f>A45*Sheet1!D29</f>
        <v>2132</v>
      </c>
      <c r="E45" s="112">
        <f t="shared" si="0"/>
        <v>378.66664045334494</v>
      </c>
      <c r="O45" s="113">
        <f>Sheet1!F67</f>
        <v>22.526272483839676</v>
      </c>
    </row>
    <row r="46" spans="1:15" ht="12.75">
      <c r="A46">
        <v>4.2</v>
      </c>
      <c r="B46" s="112">
        <f t="shared" si="1"/>
        <v>2581.363446614932</v>
      </c>
      <c r="C46" s="112">
        <f>A46*Sheet1!D29</f>
        <v>2184</v>
      </c>
      <c r="E46" s="112">
        <f t="shared" si="0"/>
        <v>397.3634466149319</v>
      </c>
      <c r="O46" s="113">
        <f>Sheet1!F67</f>
        <v>22.526272483839676</v>
      </c>
    </row>
    <row r="47" spans="1:15" ht="12.75">
      <c r="A47">
        <v>4.3</v>
      </c>
      <c r="B47" s="112">
        <f t="shared" si="1"/>
        <v>2652.5107782261957</v>
      </c>
      <c r="C47" s="112">
        <f>A47*Sheet1!D29</f>
        <v>2236</v>
      </c>
      <c r="E47" s="112">
        <f t="shared" si="0"/>
        <v>416.51077822619555</v>
      </c>
      <c r="O47" s="113">
        <f>Sheet1!F67</f>
        <v>22.526272483839676</v>
      </c>
    </row>
    <row r="48" spans="1:15" ht="12.75">
      <c r="A48">
        <v>4.4</v>
      </c>
      <c r="B48" s="112">
        <f t="shared" si="1"/>
        <v>2724.108635287136</v>
      </c>
      <c r="C48" s="112">
        <f>A48*Sheet1!D29</f>
        <v>2288</v>
      </c>
      <c r="E48" s="112">
        <f t="shared" si="0"/>
        <v>436.1086352871362</v>
      </c>
      <c r="O48" s="113">
        <f>Sheet1!F67</f>
        <v>22.526272483839676</v>
      </c>
    </row>
    <row r="49" spans="1:15" ht="12.75">
      <c r="A49">
        <v>4.5</v>
      </c>
      <c r="B49" s="112">
        <f t="shared" si="1"/>
        <v>2796.1570177977533</v>
      </c>
      <c r="C49" s="112">
        <f>A49*Sheet1!D29</f>
        <v>2340</v>
      </c>
      <c r="E49" s="112">
        <f t="shared" si="0"/>
        <v>456.15701779775344</v>
      </c>
      <c r="O49" s="113">
        <f>Sheet1!F67</f>
        <v>22.526272483839676</v>
      </c>
    </row>
    <row r="50" spans="1:15" ht="12.75">
      <c r="A50">
        <v>4.6</v>
      </c>
      <c r="B50" s="112">
        <f t="shared" si="1"/>
        <v>2868.6559257580475</v>
      </c>
      <c r="C50" s="112">
        <f>A50*Sheet1!D29</f>
        <v>2392</v>
      </c>
      <c r="E50" s="112">
        <f t="shared" si="0"/>
        <v>476.6559257580475</v>
      </c>
      <c r="O50" s="113">
        <f>Sheet1!F67</f>
        <v>22.526272483839676</v>
      </c>
    </row>
    <row r="51" spans="1:15" ht="12.75">
      <c r="A51">
        <v>4.7</v>
      </c>
      <c r="B51" s="112">
        <f t="shared" si="1"/>
        <v>2941.6053591680184</v>
      </c>
      <c r="C51" s="112">
        <f>A51*Sheet1!D29</f>
        <v>2444</v>
      </c>
      <c r="E51" s="112">
        <f t="shared" si="0"/>
        <v>497.60535916801854</v>
      </c>
      <c r="O51" s="113">
        <f>Sheet1!F67</f>
        <v>22.526272483839676</v>
      </c>
    </row>
    <row r="52" spans="1:15" ht="12.75">
      <c r="A52">
        <v>4.8</v>
      </c>
      <c r="B52" s="112">
        <f t="shared" si="1"/>
        <v>3015.0053180276664</v>
      </c>
      <c r="C52" s="112">
        <f>A52*Sheet1!D29</f>
        <v>2496</v>
      </c>
      <c r="E52" s="112">
        <f t="shared" si="0"/>
        <v>519.0053180276661</v>
      </c>
      <c r="O52" s="113">
        <f>Sheet1!F67</f>
        <v>22.526272483839676</v>
      </c>
    </row>
    <row r="53" spans="1:15" ht="12.75">
      <c r="A53">
        <v>4.9</v>
      </c>
      <c r="B53" s="112">
        <f t="shared" si="1"/>
        <v>3088.8558023369906</v>
      </c>
      <c r="C53" s="112">
        <f>A53*Sheet1!D29</f>
        <v>2548</v>
      </c>
      <c r="E53" s="112">
        <f t="shared" si="0"/>
        <v>540.8558023369908</v>
      </c>
      <c r="O53" s="113">
        <f>Sheet1!F67</f>
        <v>22.526272483839676</v>
      </c>
    </row>
    <row r="54" spans="1:15" ht="12.75">
      <c r="A54">
        <v>5</v>
      </c>
      <c r="B54" s="112">
        <f t="shared" si="1"/>
        <v>3163.156812095992</v>
      </c>
      <c r="C54" s="112">
        <f>A54*Sheet1!D29</f>
        <v>2600</v>
      </c>
      <c r="E54" s="112">
        <f t="shared" si="0"/>
        <v>563.1568120959919</v>
      </c>
      <c r="O54" s="113">
        <f>Sheet1!F67</f>
        <v>22.526272483839676</v>
      </c>
    </row>
    <row r="55" spans="1:15" ht="12.75">
      <c r="A55">
        <v>5.1</v>
      </c>
      <c r="B55" s="112">
        <f t="shared" si="1"/>
        <v>3237.90834730467</v>
      </c>
      <c r="C55" s="112">
        <f>A55*Sheet1!D29</f>
        <v>2652</v>
      </c>
      <c r="E55" s="112">
        <f t="shared" si="0"/>
        <v>585.90834730467</v>
      </c>
      <c r="O55" s="113">
        <f>Sheet1!F67</f>
        <v>22.526272483839676</v>
      </c>
    </row>
    <row r="56" spans="1:15" ht="12.75">
      <c r="A56">
        <v>5.2</v>
      </c>
      <c r="B56" s="112">
        <f t="shared" si="1"/>
        <v>3313.110407963025</v>
      </c>
      <c r="C56" s="112">
        <f>A56*Sheet1!D29</f>
        <v>2704</v>
      </c>
      <c r="E56" s="112">
        <f t="shared" si="0"/>
        <v>609.110407963025</v>
      </c>
      <c r="O56" s="113">
        <f>Sheet1!F67</f>
        <v>22.526272483839676</v>
      </c>
    </row>
    <row r="57" spans="1:15" ht="12.75">
      <c r="A57">
        <v>5.3</v>
      </c>
      <c r="B57" s="112">
        <f t="shared" si="1"/>
        <v>3388.7629940710567</v>
      </c>
      <c r="C57" s="112">
        <f>A57*Sheet1!D29</f>
        <v>2756</v>
      </c>
      <c r="E57" s="112">
        <f t="shared" si="0"/>
        <v>632.7629940710565</v>
      </c>
      <c r="O57" s="113">
        <f>Sheet1!F67</f>
        <v>22.526272483839676</v>
      </c>
    </row>
    <row r="58" spans="1:15" ht="12.75">
      <c r="A58">
        <v>5.4</v>
      </c>
      <c r="B58" s="112">
        <f t="shared" si="1"/>
        <v>3464.866105628765</v>
      </c>
      <c r="C58" s="112">
        <f>A58*Sheet1!D29</f>
        <v>2808</v>
      </c>
      <c r="E58" s="112">
        <f t="shared" si="0"/>
        <v>656.866105628765</v>
      </c>
      <c r="O58" s="113">
        <f>Sheet1!F67</f>
        <v>22.526272483839676</v>
      </c>
    </row>
    <row r="59" spans="1:15" ht="12.75">
      <c r="A59">
        <v>5.5</v>
      </c>
      <c r="B59" s="112">
        <f t="shared" si="1"/>
        <v>3541.41974263615</v>
      </c>
      <c r="C59" s="112">
        <f>A59*Sheet1!D29</f>
        <v>2860</v>
      </c>
      <c r="E59" s="112">
        <f t="shared" si="0"/>
        <v>681.4197426361502</v>
      </c>
      <c r="O59" s="113">
        <f>Sheet1!F67</f>
        <v>22.526272483839676</v>
      </c>
    </row>
    <row r="60" spans="1:15" ht="12.75">
      <c r="A60">
        <v>5.6</v>
      </c>
      <c r="B60" s="112">
        <f t="shared" si="1"/>
        <v>3618.423905093212</v>
      </c>
      <c r="C60" s="112">
        <f>A60*Sheet1!D29</f>
        <v>2912</v>
      </c>
      <c r="E60" s="112">
        <f t="shared" si="0"/>
        <v>706.4239050932122</v>
      </c>
      <c r="O60" s="113">
        <f>Sheet1!F67</f>
        <v>22.526272483839676</v>
      </c>
    </row>
    <row r="61" spans="1:15" ht="12.75">
      <c r="A61">
        <v>5.7</v>
      </c>
      <c r="B61" s="112">
        <f t="shared" si="1"/>
        <v>3695.8785929999513</v>
      </c>
      <c r="C61" s="112">
        <f>A61*Sheet1!D29</f>
        <v>2964</v>
      </c>
      <c r="E61" s="112">
        <f t="shared" si="0"/>
        <v>731.8785929999511</v>
      </c>
      <c r="O61" s="113">
        <f>Sheet1!F67</f>
        <v>22.526272483839676</v>
      </c>
    </row>
    <row r="62" spans="1:15" ht="12.75">
      <c r="A62">
        <v>5.8</v>
      </c>
      <c r="B62" s="112">
        <f t="shared" si="1"/>
        <v>3773.7838063563668</v>
      </c>
      <c r="C62" s="112">
        <f>A62*Sheet1!D29</f>
        <v>3016</v>
      </c>
      <c r="E62" s="112">
        <f t="shared" si="0"/>
        <v>757.7838063563668</v>
      </c>
      <c r="O62" s="113">
        <f>Sheet1!F67</f>
        <v>22.526272483839676</v>
      </c>
    </row>
    <row r="63" spans="1:15" ht="12.75">
      <c r="A63">
        <v>5.9</v>
      </c>
      <c r="B63" s="112">
        <f t="shared" si="1"/>
        <v>3852.1395451624594</v>
      </c>
      <c r="C63" s="112">
        <f>A63*Sheet1!D29</f>
        <v>3068</v>
      </c>
      <c r="E63" s="112">
        <f t="shared" si="0"/>
        <v>784.1395451624592</v>
      </c>
      <c r="O63" s="113">
        <f>Sheet1!F67</f>
        <v>22.526272483839676</v>
      </c>
    </row>
    <row r="64" spans="1:15" ht="12.75">
      <c r="A64">
        <v>6</v>
      </c>
      <c r="B64" s="112">
        <f t="shared" si="1"/>
        <v>3930.9458094182282</v>
      </c>
      <c r="C64" s="112">
        <f>A64*Sheet1!D29</f>
        <v>3120</v>
      </c>
      <c r="E64" s="112">
        <f t="shared" si="0"/>
        <v>810.9458094182284</v>
      </c>
      <c r="O64" s="113">
        <f>Sheet1!F67</f>
        <v>22.526272483839676</v>
      </c>
    </row>
    <row r="65" spans="1:15" ht="12.75">
      <c r="A65">
        <v>6.1</v>
      </c>
      <c r="B65" s="112">
        <f t="shared" si="1"/>
        <v>4010.202599123674</v>
      </c>
      <c r="C65" s="112">
        <f>A65*Sheet1!D29</f>
        <v>3172</v>
      </c>
      <c r="E65" s="112">
        <f t="shared" si="0"/>
        <v>838.2025991236742</v>
      </c>
      <c r="O65" s="113">
        <f>Sheet1!F67</f>
        <v>22.526272483839676</v>
      </c>
    </row>
    <row r="66" spans="1:15" ht="12.75">
      <c r="A66">
        <v>6.2</v>
      </c>
      <c r="B66" s="112">
        <f t="shared" si="1"/>
        <v>4089.9099142787973</v>
      </c>
      <c r="C66" s="112">
        <f>A66*Sheet1!D29</f>
        <v>3224</v>
      </c>
      <c r="E66" s="112">
        <f t="shared" si="0"/>
        <v>865.9099142787973</v>
      </c>
      <c r="O66" s="113">
        <f>Sheet1!F67</f>
        <v>22.526272483839676</v>
      </c>
    </row>
    <row r="67" spans="1:15" ht="12.75">
      <c r="A67">
        <v>6.3</v>
      </c>
      <c r="B67" s="112">
        <f t="shared" si="1"/>
        <v>4170.0677548835965</v>
      </c>
      <c r="C67" s="112">
        <f>A67*Sheet1!D29</f>
        <v>3276</v>
      </c>
      <c r="E67" s="112">
        <f t="shared" si="0"/>
        <v>894.0677548835966</v>
      </c>
      <c r="O67" s="113">
        <f>Sheet1!F67</f>
        <v>22.526272483839676</v>
      </c>
    </row>
    <row r="68" spans="1:15" ht="12.75">
      <c r="A68">
        <v>6.4</v>
      </c>
      <c r="B68" s="112">
        <f t="shared" si="1"/>
        <v>4250.676120938073</v>
      </c>
      <c r="C68" s="112">
        <f>A68*Sheet1!D29</f>
        <v>3328</v>
      </c>
      <c r="E68" s="112">
        <f t="shared" si="0"/>
        <v>922.6761209380733</v>
      </c>
      <c r="O68" s="113">
        <f>Sheet1!F67</f>
        <v>22.526272483839676</v>
      </c>
    </row>
    <row r="69" spans="1:15" ht="12.75">
      <c r="A69">
        <v>6.5</v>
      </c>
      <c r="B69" s="112">
        <f t="shared" si="1"/>
        <v>4331.735012442226</v>
      </c>
      <c r="C69" s="112">
        <f>A69*Sheet1!D29</f>
        <v>3380</v>
      </c>
      <c r="E69" s="112">
        <f t="shared" si="0"/>
        <v>951.7350124422263</v>
      </c>
      <c r="O69" s="113">
        <f>Sheet1!F67</f>
        <v>22.526272483839676</v>
      </c>
    </row>
    <row r="70" spans="1:15" ht="12.75">
      <c r="A70">
        <v>6.6</v>
      </c>
      <c r="B70" s="112">
        <f t="shared" si="1"/>
        <v>4413.244429396056</v>
      </c>
      <c r="C70" s="112">
        <f>A70*Sheet1!D29</f>
        <v>3432</v>
      </c>
      <c r="E70" s="112">
        <f aca="true" t="shared" si="3" ref="E70:E133">(A70*A70)*O70</f>
        <v>981.2444293960561</v>
      </c>
      <c r="O70" s="113">
        <f>Sheet1!F67</f>
        <v>22.526272483839676</v>
      </c>
    </row>
    <row r="71" spans="1:15" ht="12.75">
      <c r="A71">
        <v>6.7</v>
      </c>
      <c r="B71" s="112">
        <f t="shared" si="1"/>
        <v>4495.204371799563</v>
      </c>
      <c r="C71" s="112">
        <f>A71*Sheet1!D29</f>
        <v>3484</v>
      </c>
      <c r="E71" s="112">
        <f t="shared" si="3"/>
        <v>1011.2043717995631</v>
      </c>
      <c r="O71" s="113">
        <f>Sheet1!F67</f>
        <v>22.526272483839676</v>
      </c>
    </row>
    <row r="72" spans="1:15" ht="12.75">
      <c r="A72">
        <v>6.8</v>
      </c>
      <c r="B72" s="112">
        <f aca="true" t="shared" si="4" ref="B72:B135">C72+E72</f>
        <v>4577.614839652746</v>
      </c>
      <c r="C72" s="112">
        <f>A72*Sheet1!D29</f>
        <v>3536</v>
      </c>
      <c r="E72" s="112">
        <f t="shared" si="3"/>
        <v>1041.6148396527465</v>
      </c>
      <c r="O72" s="113">
        <f>Sheet1!F67</f>
        <v>22.526272483839676</v>
      </c>
    </row>
    <row r="73" spans="1:15" ht="12.75">
      <c r="A73">
        <v>6.9</v>
      </c>
      <c r="B73" s="112">
        <f t="shared" si="4"/>
        <v>4660.475832955607</v>
      </c>
      <c r="C73" s="112">
        <f>A73*Sheet1!D29</f>
        <v>3588</v>
      </c>
      <c r="E73" s="112">
        <f t="shared" si="3"/>
        <v>1072.475832955607</v>
      </c>
      <c r="O73" s="113">
        <f>Sheet1!F67</f>
        <v>22.526272483839676</v>
      </c>
    </row>
    <row r="74" spans="1:15" ht="12.75">
      <c r="A74">
        <v>7</v>
      </c>
      <c r="B74" s="112">
        <f t="shared" si="4"/>
        <v>4743.787351708144</v>
      </c>
      <c r="C74" s="112">
        <f>A74*Sheet1!D29</f>
        <v>3640</v>
      </c>
      <c r="E74" s="112">
        <f t="shared" si="3"/>
        <v>1103.7873517081441</v>
      </c>
      <c r="O74" s="113">
        <f>Sheet1!F67</f>
        <v>22.526272483839676</v>
      </c>
    </row>
    <row r="75" spans="1:15" ht="12.75">
      <c r="A75">
        <v>7.1</v>
      </c>
      <c r="B75" s="112">
        <f t="shared" si="4"/>
        <v>4827.549395910358</v>
      </c>
      <c r="C75" s="112">
        <f>A75*Sheet1!D29</f>
        <v>3692</v>
      </c>
      <c r="E75" s="112">
        <f t="shared" si="3"/>
        <v>1135.549395910358</v>
      </c>
      <c r="O75" s="113">
        <f>Sheet1!F67</f>
        <v>22.526272483839676</v>
      </c>
    </row>
    <row r="76" spans="1:15" ht="12.75">
      <c r="A76">
        <v>7.2</v>
      </c>
      <c r="B76" s="112">
        <f t="shared" si="4"/>
        <v>4911.761965562249</v>
      </c>
      <c r="C76" s="112">
        <f>A76*Sheet1!D29</f>
        <v>3744</v>
      </c>
      <c r="E76" s="112">
        <f t="shared" si="3"/>
        <v>1167.7619655622489</v>
      </c>
      <c r="O76" s="113">
        <f>Sheet1!F67</f>
        <v>22.526272483839676</v>
      </c>
    </row>
    <row r="77" spans="1:15" ht="12.75">
      <c r="A77">
        <v>7.3</v>
      </c>
      <c r="B77" s="112">
        <f t="shared" si="4"/>
        <v>4996.425060663816</v>
      </c>
      <c r="C77" s="112">
        <f>A77*Sheet1!D29</f>
        <v>3796</v>
      </c>
      <c r="E77" s="112">
        <f t="shared" si="3"/>
        <v>1200.4250606638163</v>
      </c>
      <c r="O77" s="113">
        <f>Sheet1!F67</f>
        <v>22.526272483839676</v>
      </c>
    </row>
    <row r="78" spans="1:15" ht="12.75">
      <c r="A78">
        <v>7.4</v>
      </c>
      <c r="B78" s="112">
        <f t="shared" si="4"/>
        <v>5081.538681215061</v>
      </c>
      <c r="C78" s="112">
        <f>A78*Sheet1!D29</f>
        <v>3848</v>
      </c>
      <c r="E78" s="112">
        <f t="shared" si="3"/>
        <v>1233.5386812150607</v>
      </c>
      <c r="O78" s="113">
        <f>Sheet1!F67</f>
        <v>22.526272483839676</v>
      </c>
    </row>
    <row r="79" spans="1:15" ht="12.75">
      <c r="A79">
        <v>7.5</v>
      </c>
      <c r="B79" s="112">
        <f t="shared" si="4"/>
        <v>5167.102827215982</v>
      </c>
      <c r="C79" s="112">
        <f>A79*Sheet1!D29</f>
        <v>3900</v>
      </c>
      <c r="E79" s="112">
        <f t="shared" si="3"/>
        <v>1267.1028272159817</v>
      </c>
      <c r="O79" s="113">
        <f>Sheet1!F67</f>
        <v>22.526272483839676</v>
      </c>
    </row>
    <row r="80" spans="1:15" ht="12.75">
      <c r="A80">
        <v>7.6</v>
      </c>
      <c r="B80" s="112">
        <f t="shared" si="4"/>
        <v>5253.117498666579</v>
      </c>
      <c r="C80" s="112">
        <f>A80*Sheet1!D29</f>
        <v>3952</v>
      </c>
      <c r="E80" s="112">
        <f t="shared" si="3"/>
        <v>1301.1174986665796</v>
      </c>
      <c r="O80" s="113">
        <f>Sheet1!F67</f>
        <v>22.526272483839676</v>
      </c>
    </row>
    <row r="81" spans="1:15" ht="12.75">
      <c r="A81">
        <v>7.7</v>
      </c>
      <c r="B81" s="112">
        <f t="shared" si="4"/>
        <v>5339.582695566854</v>
      </c>
      <c r="C81" s="112">
        <f>A81*Sheet1!D29</f>
        <v>4004</v>
      </c>
      <c r="E81" s="112">
        <f t="shared" si="3"/>
        <v>1335.5826955668545</v>
      </c>
      <c r="O81" s="113">
        <f>Sheet1!F67</f>
        <v>22.526272483839676</v>
      </c>
    </row>
    <row r="82" spans="1:15" ht="12.75">
      <c r="A82">
        <v>7.8</v>
      </c>
      <c r="B82" s="112">
        <f t="shared" si="4"/>
        <v>5426.498417916806</v>
      </c>
      <c r="C82" s="112">
        <f>A82*Sheet1!D29</f>
        <v>4056</v>
      </c>
      <c r="E82" s="112">
        <f t="shared" si="3"/>
        <v>1370.498417916806</v>
      </c>
      <c r="O82" s="113">
        <f>Sheet1!F67</f>
        <v>22.526272483839676</v>
      </c>
    </row>
    <row r="83" spans="1:15" ht="12.75">
      <c r="A83">
        <v>7.9</v>
      </c>
      <c r="B83" s="112">
        <f t="shared" si="4"/>
        <v>5513.8646657164345</v>
      </c>
      <c r="C83" s="112">
        <f>A83*Sheet1!D29</f>
        <v>4108</v>
      </c>
      <c r="E83" s="112">
        <f t="shared" si="3"/>
        <v>1405.8646657164343</v>
      </c>
      <c r="O83" s="113">
        <f>Sheet1!F67</f>
        <v>22.526272483839676</v>
      </c>
    </row>
    <row r="84" spans="1:15" ht="12.75">
      <c r="A84">
        <v>8</v>
      </c>
      <c r="B84" s="112">
        <f t="shared" si="4"/>
        <v>5601.681438965739</v>
      </c>
      <c r="C84" s="112">
        <f>A84*Sheet1!D29</f>
        <v>4160</v>
      </c>
      <c r="E84" s="112">
        <f t="shared" si="3"/>
        <v>1441.6814389657393</v>
      </c>
      <c r="O84" s="113">
        <f>Sheet1!F67</f>
        <v>22.526272483839676</v>
      </c>
    </row>
    <row r="85" spans="1:15" ht="12.75">
      <c r="A85">
        <v>8.1</v>
      </c>
      <c r="B85" s="112">
        <f t="shared" si="4"/>
        <v>5689.948737664721</v>
      </c>
      <c r="C85" s="112">
        <f>A85*Sheet1!D29</f>
        <v>4212</v>
      </c>
      <c r="E85" s="112">
        <f t="shared" si="3"/>
        <v>1477.9487376647212</v>
      </c>
      <c r="O85" s="113">
        <f>Sheet1!F67</f>
        <v>22.526272483839676</v>
      </c>
    </row>
    <row r="86" spans="1:15" ht="12.75">
      <c r="A86">
        <v>8.2</v>
      </c>
      <c r="B86" s="112">
        <f t="shared" si="4"/>
        <v>5778.666561813379</v>
      </c>
      <c r="C86" s="112">
        <f>A86*Sheet1!D29</f>
        <v>4264</v>
      </c>
      <c r="E86" s="112">
        <f t="shared" si="3"/>
        <v>1514.6665618133798</v>
      </c>
      <c r="O86" s="113">
        <f>Sheet1!F67</f>
        <v>22.526272483839676</v>
      </c>
    </row>
    <row r="87" spans="1:15" ht="12.75">
      <c r="A87">
        <v>8.3</v>
      </c>
      <c r="B87" s="112">
        <f t="shared" si="4"/>
        <v>5867.834911411715</v>
      </c>
      <c r="C87" s="112">
        <f>A87*Sheet1!D29</f>
        <v>4316</v>
      </c>
      <c r="E87" s="112">
        <f t="shared" si="3"/>
        <v>1551.8349114117157</v>
      </c>
      <c r="O87" s="113">
        <f>Sheet1!F67</f>
        <v>22.526272483839676</v>
      </c>
    </row>
    <row r="88" spans="1:15" ht="12.75">
      <c r="A88">
        <v>8.4</v>
      </c>
      <c r="B88" s="112">
        <f t="shared" si="4"/>
        <v>5957.453786459728</v>
      </c>
      <c r="C88" s="112">
        <f>A88*Sheet1!D29</f>
        <v>4368</v>
      </c>
      <c r="E88" s="112">
        <f t="shared" si="3"/>
        <v>1589.4537864597276</v>
      </c>
      <c r="O88" s="113">
        <f>Sheet1!F67</f>
        <v>22.526272483839676</v>
      </c>
    </row>
    <row r="89" spans="1:15" ht="12.75">
      <c r="A89">
        <v>8.5</v>
      </c>
      <c r="B89" s="112">
        <f t="shared" si="4"/>
        <v>6047.523186957416</v>
      </c>
      <c r="C89" s="112">
        <f>A89*Sheet1!D29</f>
        <v>4420</v>
      </c>
      <c r="E89" s="112">
        <f t="shared" si="3"/>
        <v>1627.5231869574166</v>
      </c>
      <c r="O89" s="113">
        <f>Sheet1!F67</f>
        <v>22.526272483839676</v>
      </c>
    </row>
    <row r="90" spans="1:15" ht="12.75">
      <c r="A90">
        <v>8.6</v>
      </c>
      <c r="B90" s="112">
        <f t="shared" si="4"/>
        <v>6138.043112904782</v>
      </c>
      <c r="C90" s="112">
        <f>A90*Sheet1!D29</f>
        <v>4472</v>
      </c>
      <c r="E90" s="112">
        <f t="shared" si="3"/>
        <v>1666.0431129047822</v>
      </c>
      <c r="O90" s="113">
        <f>Sheet1!F67</f>
        <v>22.526272483839676</v>
      </c>
    </row>
    <row r="91" spans="1:15" ht="12.75">
      <c r="A91">
        <v>8.7</v>
      </c>
      <c r="B91" s="112">
        <f t="shared" si="4"/>
        <v>6229.013564301825</v>
      </c>
      <c r="C91" s="112">
        <f>A91*Sheet1!D29</f>
        <v>4524</v>
      </c>
      <c r="E91" s="112">
        <f t="shared" si="3"/>
        <v>1705.0135643018248</v>
      </c>
      <c r="O91" s="113">
        <f>Sheet1!F67</f>
        <v>22.526272483839676</v>
      </c>
    </row>
    <row r="92" spans="1:15" ht="12.75">
      <c r="A92">
        <v>8.8</v>
      </c>
      <c r="B92" s="112">
        <f t="shared" si="4"/>
        <v>6320.434541148545</v>
      </c>
      <c r="C92" s="112">
        <f>A92*Sheet1!D29</f>
        <v>4576</v>
      </c>
      <c r="E92" s="112">
        <f t="shared" si="3"/>
        <v>1744.434541148545</v>
      </c>
      <c r="O92" s="113">
        <f>Sheet1!F67</f>
        <v>22.526272483839676</v>
      </c>
    </row>
    <row r="93" spans="1:15" ht="12.75">
      <c r="A93">
        <v>8.9</v>
      </c>
      <c r="B93" s="112">
        <f t="shared" si="4"/>
        <v>6412.306043444941</v>
      </c>
      <c r="C93" s="112">
        <f>A93*Sheet1!D29</f>
        <v>4628</v>
      </c>
      <c r="E93" s="112">
        <f t="shared" si="3"/>
        <v>1784.306043444941</v>
      </c>
      <c r="O93" s="113">
        <f>Sheet1!F67</f>
        <v>22.526272483839676</v>
      </c>
    </row>
    <row r="94" spans="1:15" ht="12.75">
      <c r="A94">
        <v>9</v>
      </c>
      <c r="B94" s="112">
        <f t="shared" si="4"/>
        <v>6504.628071191014</v>
      </c>
      <c r="C94" s="112">
        <f>A94*Sheet1!D29</f>
        <v>4680</v>
      </c>
      <c r="E94" s="112">
        <f t="shared" si="3"/>
        <v>1824.6280711910138</v>
      </c>
      <c r="O94" s="113">
        <f>Sheet1!F67</f>
        <v>22.526272483839676</v>
      </c>
    </row>
    <row r="95" spans="1:15" ht="12.75">
      <c r="A95">
        <v>9.1</v>
      </c>
      <c r="B95" s="112">
        <f t="shared" si="4"/>
        <v>6597.400624386763</v>
      </c>
      <c r="C95" s="112">
        <f>A95*Sheet1!D29</f>
        <v>4732</v>
      </c>
      <c r="E95" s="112">
        <f t="shared" si="3"/>
        <v>1865.4006243867634</v>
      </c>
      <c r="O95" s="113">
        <f>Sheet1!F67</f>
        <v>22.526272483839676</v>
      </c>
    </row>
    <row r="96" spans="1:15" ht="12.75">
      <c r="A96">
        <v>9.2</v>
      </c>
      <c r="B96" s="112">
        <f t="shared" si="4"/>
        <v>6690.62370303219</v>
      </c>
      <c r="C96" s="112">
        <f>A96*Sheet1!D29</f>
        <v>4784</v>
      </c>
      <c r="E96" s="112">
        <f t="shared" si="3"/>
        <v>1906.62370303219</v>
      </c>
      <c r="O96" s="113">
        <f>Sheet1!F67</f>
        <v>22.526272483839676</v>
      </c>
    </row>
    <row r="97" spans="1:15" ht="12.75">
      <c r="A97">
        <v>9.3</v>
      </c>
      <c r="B97" s="112">
        <f t="shared" si="4"/>
        <v>6784.297307127294</v>
      </c>
      <c r="C97" s="112">
        <f>A97*Sheet1!D29</f>
        <v>4836</v>
      </c>
      <c r="E97" s="112">
        <f t="shared" si="3"/>
        <v>1948.2973071272938</v>
      </c>
      <c r="O97" s="113">
        <f>Sheet1!F67</f>
        <v>22.526272483839676</v>
      </c>
    </row>
    <row r="98" spans="1:15" ht="12.75">
      <c r="A98">
        <v>9.4</v>
      </c>
      <c r="B98" s="112">
        <f t="shared" si="4"/>
        <v>6878.421436672074</v>
      </c>
      <c r="C98" s="112">
        <f>A98*Sheet1!D29</f>
        <v>4888</v>
      </c>
      <c r="E98" s="112">
        <f t="shared" si="3"/>
        <v>1990.4214366720742</v>
      </c>
      <c r="O98" s="113">
        <f>Sheet1!F67</f>
        <v>22.526272483839676</v>
      </c>
    </row>
    <row r="99" spans="1:15" ht="12.75">
      <c r="A99">
        <v>9.5</v>
      </c>
      <c r="B99" s="112">
        <f t="shared" si="4"/>
        <v>6972.996091666531</v>
      </c>
      <c r="C99" s="112">
        <f>A99*Sheet1!D29</f>
        <v>4940</v>
      </c>
      <c r="E99" s="112">
        <f t="shared" si="3"/>
        <v>2032.996091666531</v>
      </c>
      <c r="O99" s="113">
        <f>Sheet1!F67</f>
        <v>22.526272483839676</v>
      </c>
    </row>
    <row r="100" spans="1:15" ht="12.75">
      <c r="A100">
        <v>9.6</v>
      </c>
      <c r="B100" s="112">
        <f t="shared" si="4"/>
        <v>7068.0212721106645</v>
      </c>
      <c r="C100" s="112">
        <f>A100*Sheet1!D29</f>
        <v>4992</v>
      </c>
      <c r="E100" s="112">
        <f t="shared" si="3"/>
        <v>2076.0212721106645</v>
      </c>
      <c r="O100" s="113">
        <f>Sheet1!F67</f>
        <v>22.526272483839676</v>
      </c>
    </row>
    <row r="101" spans="1:15" ht="12.75">
      <c r="A101">
        <v>9.7</v>
      </c>
      <c r="B101" s="112">
        <f t="shared" si="4"/>
        <v>7163.496978004475</v>
      </c>
      <c r="C101" s="112">
        <f>A101*Sheet1!D29</f>
        <v>5044</v>
      </c>
      <c r="E101" s="112">
        <f t="shared" si="3"/>
        <v>2119.496978004475</v>
      </c>
      <c r="O101" s="113">
        <f>Sheet1!F67</f>
        <v>22.526272483839676</v>
      </c>
    </row>
    <row r="102" spans="1:15" ht="12.75">
      <c r="A102">
        <v>9.8</v>
      </c>
      <c r="B102" s="112">
        <f t="shared" si="4"/>
        <v>7259.423209347963</v>
      </c>
      <c r="C102" s="112">
        <f>A102*Sheet1!D29</f>
        <v>5096</v>
      </c>
      <c r="E102" s="112">
        <f t="shared" si="3"/>
        <v>2163.423209347963</v>
      </c>
      <c r="O102" s="113">
        <f>Sheet1!F67</f>
        <v>22.526272483839676</v>
      </c>
    </row>
    <row r="103" spans="1:15" ht="12.75">
      <c r="A103">
        <v>9.9</v>
      </c>
      <c r="B103" s="112">
        <f t="shared" si="4"/>
        <v>7355.799966141127</v>
      </c>
      <c r="C103" s="112">
        <f>A103*Sheet1!D29</f>
        <v>5148</v>
      </c>
      <c r="E103" s="112">
        <f t="shared" si="3"/>
        <v>2207.799966141127</v>
      </c>
      <c r="O103" s="113">
        <f>Sheet1!F67</f>
        <v>22.526272483839676</v>
      </c>
    </row>
    <row r="104" spans="1:15" ht="12.75">
      <c r="A104">
        <v>10</v>
      </c>
      <c r="B104" s="112">
        <f t="shared" si="4"/>
        <v>7452.6272483839675</v>
      </c>
      <c r="C104" s="112">
        <f>A104*Sheet1!D29</f>
        <v>5200</v>
      </c>
      <c r="E104" s="112">
        <f t="shared" si="3"/>
        <v>2252.6272483839675</v>
      </c>
      <c r="O104" s="113">
        <f>Sheet1!F67</f>
        <v>22.526272483839676</v>
      </c>
    </row>
    <row r="105" spans="1:15" ht="12.75">
      <c r="A105">
        <v>10.1</v>
      </c>
      <c r="B105" s="112">
        <f t="shared" si="4"/>
        <v>7549.905056076485</v>
      </c>
      <c r="C105" s="112">
        <f>A105*Sheet1!D29</f>
        <v>5252</v>
      </c>
      <c r="E105" s="112">
        <f t="shared" si="3"/>
        <v>2297.9050560764854</v>
      </c>
      <c r="O105" s="113">
        <f>Sheet1!F67</f>
        <v>22.526272483839676</v>
      </c>
    </row>
    <row r="106" spans="1:15" ht="12.75">
      <c r="A106">
        <v>10.2</v>
      </c>
      <c r="B106" s="112">
        <f t="shared" si="4"/>
        <v>7647.633389218679</v>
      </c>
      <c r="C106" s="112">
        <f>A106*Sheet1!D29</f>
        <v>5304</v>
      </c>
      <c r="E106" s="112">
        <f t="shared" si="3"/>
        <v>2343.63338921868</v>
      </c>
      <c r="O106" s="113">
        <f>Sheet1!F67</f>
        <v>22.526272483839676</v>
      </c>
    </row>
    <row r="107" spans="1:15" ht="12.75">
      <c r="A107">
        <v>10.3</v>
      </c>
      <c r="B107" s="112">
        <f t="shared" si="4"/>
        <v>7745.8122478105515</v>
      </c>
      <c r="C107" s="112">
        <f>A107*Sheet1!D29</f>
        <v>5356</v>
      </c>
      <c r="E107" s="112">
        <f t="shared" si="3"/>
        <v>2389.8122478105515</v>
      </c>
      <c r="O107" s="113">
        <f>Sheet1!F67</f>
        <v>22.526272483839676</v>
      </c>
    </row>
    <row r="108" spans="1:15" ht="12.75">
      <c r="A108">
        <v>10.4</v>
      </c>
      <c r="B108" s="112">
        <f t="shared" si="4"/>
        <v>7844.4416318521</v>
      </c>
      <c r="C108" s="112">
        <f>A108*Sheet1!D29</f>
        <v>5408</v>
      </c>
      <c r="E108" s="112">
        <f t="shared" si="3"/>
        <v>2436.4416318521</v>
      </c>
      <c r="O108" s="113">
        <f>Sheet1!F67</f>
        <v>22.526272483839676</v>
      </c>
    </row>
    <row r="109" spans="1:15" ht="12.75">
      <c r="A109">
        <v>10.5</v>
      </c>
      <c r="B109" s="112">
        <f t="shared" si="4"/>
        <v>7943.521541343324</v>
      </c>
      <c r="C109" s="112">
        <f>A109*Sheet1!D29</f>
        <v>5460</v>
      </c>
      <c r="E109" s="112">
        <f t="shared" si="3"/>
        <v>2483.5215413433243</v>
      </c>
      <c r="O109" s="113">
        <f>Sheet1!F67</f>
        <v>22.526272483839676</v>
      </c>
    </row>
    <row r="110" spans="1:15" ht="12.75">
      <c r="A110">
        <v>10.6</v>
      </c>
      <c r="B110" s="112">
        <f t="shared" si="4"/>
        <v>8043.051976284226</v>
      </c>
      <c r="C110" s="112">
        <f>A110*Sheet1!D29</f>
        <v>5512</v>
      </c>
      <c r="E110" s="112">
        <f t="shared" si="3"/>
        <v>2531.051976284226</v>
      </c>
      <c r="O110" s="113">
        <f>Sheet1!F67</f>
        <v>22.526272483839676</v>
      </c>
    </row>
    <row r="111" spans="1:15" ht="12.75">
      <c r="A111">
        <v>10.7</v>
      </c>
      <c r="B111" s="112">
        <f t="shared" si="4"/>
        <v>8143.032936674805</v>
      </c>
      <c r="C111" s="112">
        <f>A111*Sheet1!D29</f>
        <v>5564</v>
      </c>
      <c r="E111" s="112">
        <f t="shared" si="3"/>
        <v>2579.032936674804</v>
      </c>
      <c r="O111" s="113">
        <f>Sheet1!F67</f>
        <v>22.526272483839676</v>
      </c>
    </row>
    <row r="112" spans="1:15" ht="12.75">
      <c r="A112">
        <v>10.8</v>
      </c>
      <c r="B112" s="112">
        <f t="shared" si="4"/>
        <v>8243.46442251506</v>
      </c>
      <c r="C112" s="112">
        <f>A112*Sheet1!D29</f>
        <v>5616</v>
      </c>
      <c r="E112" s="112">
        <f t="shared" si="3"/>
        <v>2627.46442251506</v>
      </c>
      <c r="O112" s="113">
        <f>Sheet1!F67</f>
        <v>22.526272483839676</v>
      </c>
    </row>
    <row r="113" spans="1:15" ht="12.75">
      <c r="A113">
        <v>10.9</v>
      </c>
      <c r="B113" s="112">
        <f t="shared" si="4"/>
        <v>8344.346433804993</v>
      </c>
      <c r="C113" s="112">
        <f>A113*Sheet1!D29</f>
        <v>5668</v>
      </c>
      <c r="E113" s="112">
        <f t="shared" si="3"/>
        <v>2676.346433804992</v>
      </c>
      <c r="O113" s="113">
        <f>Sheet1!F67</f>
        <v>22.526272483839676</v>
      </c>
    </row>
    <row r="114" spans="1:15" ht="12.75">
      <c r="A114">
        <v>11</v>
      </c>
      <c r="B114" s="112">
        <f t="shared" si="4"/>
        <v>8445.6789705446</v>
      </c>
      <c r="C114" s="112">
        <f>A114*Sheet1!D29</f>
        <v>5720</v>
      </c>
      <c r="E114" s="112">
        <f t="shared" si="3"/>
        <v>2725.678970544601</v>
      </c>
      <c r="O114" s="113">
        <f>Sheet1!F67</f>
        <v>22.526272483839676</v>
      </c>
    </row>
    <row r="115" spans="1:15" ht="12.75">
      <c r="A115">
        <v>11.1</v>
      </c>
      <c r="B115" s="112">
        <f t="shared" si="4"/>
        <v>8547.462032733885</v>
      </c>
      <c r="C115" s="112">
        <f>A115*Sheet1!D29</f>
        <v>5772</v>
      </c>
      <c r="E115" s="112">
        <f t="shared" si="3"/>
        <v>2775.462032733886</v>
      </c>
      <c r="O115" s="113">
        <f>Sheet1!F67</f>
        <v>22.526272483839676</v>
      </c>
    </row>
    <row r="116" spans="1:15" ht="12.75">
      <c r="A116">
        <v>11.2</v>
      </c>
      <c r="B116" s="112">
        <f t="shared" si="4"/>
        <v>8649.695620372848</v>
      </c>
      <c r="C116" s="112">
        <f>A116*Sheet1!D29</f>
        <v>5824</v>
      </c>
      <c r="E116" s="112">
        <f t="shared" si="3"/>
        <v>2825.6956203728487</v>
      </c>
      <c r="O116" s="113">
        <f>Sheet1!F67</f>
        <v>22.526272483839676</v>
      </c>
    </row>
    <row r="117" spans="1:15" ht="12.75">
      <c r="A117">
        <v>11.3</v>
      </c>
      <c r="B117" s="112">
        <f t="shared" si="4"/>
        <v>8752.379733461488</v>
      </c>
      <c r="C117" s="112">
        <f>A117*Sheet1!D29</f>
        <v>5876</v>
      </c>
      <c r="E117" s="112">
        <f t="shared" si="3"/>
        <v>2876.3797334614887</v>
      </c>
      <c r="O117" s="113">
        <f>Sheet1!F67</f>
        <v>22.526272483839676</v>
      </c>
    </row>
    <row r="118" spans="1:15" ht="12.75">
      <c r="A118">
        <v>11.4</v>
      </c>
      <c r="B118" s="112">
        <f t="shared" si="4"/>
        <v>8855.514371999805</v>
      </c>
      <c r="C118" s="112">
        <f>A118*Sheet1!D29</f>
        <v>5928</v>
      </c>
      <c r="E118" s="112">
        <f t="shared" si="3"/>
        <v>2927.5143719998046</v>
      </c>
      <c r="O118" s="113">
        <f>Sheet1!F67</f>
        <v>22.526272483839676</v>
      </c>
    </row>
    <row r="119" spans="1:15" ht="12.75">
      <c r="A119">
        <v>11.5</v>
      </c>
      <c r="B119" s="112">
        <f t="shared" si="4"/>
        <v>8959.099535987796</v>
      </c>
      <c r="C119" s="112">
        <f>A119*Sheet1!D29</f>
        <v>5980</v>
      </c>
      <c r="E119" s="112">
        <f t="shared" si="3"/>
        <v>2979.099535987797</v>
      </c>
      <c r="O119" s="113">
        <f>Sheet1!F67</f>
        <v>22.526272483839676</v>
      </c>
    </row>
    <row r="120" spans="1:15" ht="12.75">
      <c r="A120">
        <v>11.6</v>
      </c>
      <c r="B120" s="112">
        <f t="shared" si="4"/>
        <v>9063.135225425467</v>
      </c>
      <c r="C120" s="112">
        <f>A120*Sheet1!D29</f>
        <v>6032</v>
      </c>
      <c r="E120" s="112">
        <f t="shared" si="3"/>
        <v>3031.135225425467</v>
      </c>
      <c r="O120" s="113">
        <f>Sheet1!F67</f>
        <v>22.526272483839676</v>
      </c>
    </row>
    <row r="121" spans="1:15" ht="12.75">
      <c r="A121">
        <v>11.7</v>
      </c>
      <c r="B121" s="112">
        <f t="shared" si="4"/>
        <v>9167.621440312812</v>
      </c>
      <c r="C121" s="112">
        <f>A121*Sheet1!D29</f>
        <v>6084</v>
      </c>
      <c r="E121" s="112">
        <f t="shared" si="3"/>
        <v>3083.621440312813</v>
      </c>
      <c r="O121" s="113">
        <f>Sheet1!F67</f>
        <v>22.526272483839676</v>
      </c>
    </row>
    <row r="122" spans="1:15" ht="12.75">
      <c r="A122">
        <v>11.8</v>
      </c>
      <c r="B122" s="112">
        <f t="shared" si="4"/>
        <v>9272.558180649838</v>
      </c>
      <c r="C122" s="112">
        <f>A122*Sheet1!D29</f>
        <v>6136</v>
      </c>
      <c r="E122" s="112">
        <f t="shared" si="3"/>
        <v>3136.5581806498367</v>
      </c>
      <c r="O122" s="113">
        <f>Sheet1!F67</f>
        <v>22.526272483839676</v>
      </c>
    </row>
    <row r="123" spans="1:15" ht="12.75">
      <c r="A123">
        <v>11.9</v>
      </c>
      <c r="B123" s="112">
        <f t="shared" si="4"/>
        <v>9377.945446436537</v>
      </c>
      <c r="C123" s="112">
        <f>A123*Sheet1!D29</f>
        <v>6188</v>
      </c>
      <c r="E123" s="112">
        <f t="shared" si="3"/>
        <v>3189.9454464365367</v>
      </c>
      <c r="O123" s="113">
        <f>Sheet1!F67</f>
        <v>22.526272483839676</v>
      </c>
    </row>
    <row r="124" spans="1:15" ht="12.75">
      <c r="A124">
        <v>12</v>
      </c>
      <c r="B124" s="112">
        <f t="shared" si="4"/>
        <v>9483.783237672913</v>
      </c>
      <c r="C124" s="112">
        <f>A124*Sheet1!D29</f>
        <v>6240</v>
      </c>
      <c r="E124" s="112">
        <f t="shared" si="3"/>
        <v>3243.7832376729134</v>
      </c>
      <c r="O124" s="113">
        <f>Sheet1!F67</f>
        <v>22.526272483839676</v>
      </c>
    </row>
    <row r="125" spans="1:15" ht="12.75">
      <c r="A125">
        <v>12.1</v>
      </c>
      <c r="B125" s="112">
        <f t="shared" si="4"/>
        <v>9590.071554358967</v>
      </c>
      <c r="C125" s="112">
        <f>A125*Sheet1!D29</f>
        <v>6292</v>
      </c>
      <c r="E125" s="112">
        <f t="shared" si="3"/>
        <v>3298.0715543589668</v>
      </c>
      <c r="O125" s="113">
        <f>Sheet1!F67</f>
        <v>22.526272483839676</v>
      </c>
    </row>
    <row r="126" spans="1:15" ht="12.75">
      <c r="A126">
        <v>12.2</v>
      </c>
      <c r="B126" s="112">
        <f t="shared" si="4"/>
        <v>9696.810396494697</v>
      </c>
      <c r="C126" s="112">
        <f>A126*Sheet1!D29</f>
        <v>6344</v>
      </c>
      <c r="E126" s="112">
        <f t="shared" si="3"/>
        <v>3352.8103964946968</v>
      </c>
      <c r="O126" s="113">
        <f>Sheet1!F67</f>
        <v>22.526272483839676</v>
      </c>
    </row>
    <row r="127" spans="1:15" ht="12.75">
      <c r="A127">
        <v>12.3</v>
      </c>
      <c r="B127" s="112">
        <f t="shared" si="4"/>
        <v>9803.999764080105</v>
      </c>
      <c r="C127" s="112">
        <f>A127*Sheet1!D29</f>
        <v>6396</v>
      </c>
      <c r="E127" s="112">
        <f t="shared" si="3"/>
        <v>3407.9997640801053</v>
      </c>
      <c r="O127" s="113">
        <f>Sheet1!F67</f>
        <v>22.526272483839676</v>
      </c>
    </row>
    <row r="128" spans="1:15" ht="12.75">
      <c r="A128">
        <v>12.4</v>
      </c>
      <c r="B128" s="112">
        <f t="shared" si="4"/>
        <v>9911.639657115189</v>
      </c>
      <c r="C128" s="112">
        <f>A128*Sheet1!D29</f>
        <v>6448</v>
      </c>
      <c r="E128" s="112">
        <f t="shared" si="3"/>
        <v>3463.639657115189</v>
      </c>
      <c r="O128" s="113">
        <f>Sheet1!F67</f>
        <v>22.526272483839676</v>
      </c>
    </row>
    <row r="129" spans="1:15" ht="12.75">
      <c r="A129">
        <v>12.5</v>
      </c>
      <c r="B129" s="112">
        <f t="shared" si="4"/>
        <v>10019.73007559995</v>
      </c>
      <c r="C129" s="112">
        <f>A129*Sheet1!D29</f>
        <v>6500</v>
      </c>
      <c r="E129" s="112">
        <f t="shared" si="3"/>
        <v>3519.7300755999495</v>
      </c>
      <c r="O129" s="113">
        <f>Sheet1!F67</f>
        <v>22.526272483839676</v>
      </c>
    </row>
    <row r="130" spans="1:15" ht="12.75">
      <c r="A130">
        <v>12.6</v>
      </c>
      <c r="B130" s="112">
        <f t="shared" si="4"/>
        <v>10128.271019534386</v>
      </c>
      <c r="C130" s="112">
        <f>A130*Sheet1!D29</f>
        <v>6552</v>
      </c>
      <c r="E130" s="112">
        <f t="shared" si="3"/>
        <v>3576.2710195343866</v>
      </c>
      <c r="O130" s="113">
        <f>Sheet1!F67</f>
        <v>22.526272483839676</v>
      </c>
    </row>
    <row r="131" spans="1:15" ht="12.75">
      <c r="A131">
        <v>12.7</v>
      </c>
      <c r="B131" s="112">
        <f t="shared" si="4"/>
        <v>10237.2624889185</v>
      </c>
      <c r="C131" s="112">
        <f>A131*Sheet1!D29</f>
        <v>6604</v>
      </c>
      <c r="E131" s="112">
        <f t="shared" si="3"/>
        <v>3633.2624889185013</v>
      </c>
      <c r="O131" s="113">
        <f>Sheet1!F67</f>
        <v>22.526272483839676</v>
      </c>
    </row>
    <row r="132" spans="1:15" ht="12.75">
      <c r="A132">
        <v>12.8</v>
      </c>
      <c r="B132" s="112">
        <f t="shared" si="4"/>
        <v>10346.704483752294</v>
      </c>
      <c r="C132" s="112">
        <f>A132*Sheet1!D29</f>
        <v>6656</v>
      </c>
      <c r="E132" s="112">
        <f t="shared" si="3"/>
        <v>3690.704483752293</v>
      </c>
      <c r="O132" s="113">
        <f>Sheet1!F67</f>
        <v>22.526272483839676</v>
      </c>
    </row>
    <row r="133" spans="1:15" ht="12.75">
      <c r="A133">
        <v>12.9</v>
      </c>
      <c r="B133" s="112">
        <f t="shared" si="4"/>
        <v>10456.59700403576</v>
      </c>
      <c r="C133" s="112">
        <f>A133*Sheet1!D29</f>
        <v>6708</v>
      </c>
      <c r="E133" s="112">
        <f t="shared" si="3"/>
        <v>3748.5970040357606</v>
      </c>
      <c r="O133" s="113">
        <f>Sheet1!F67</f>
        <v>22.526272483839676</v>
      </c>
    </row>
    <row r="134" spans="1:15" ht="12.75">
      <c r="A134">
        <v>13</v>
      </c>
      <c r="B134" s="112">
        <f t="shared" si="4"/>
        <v>10566.940049768906</v>
      </c>
      <c r="C134" s="112">
        <f>A134*Sheet1!D29</f>
        <v>6760</v>
      </c>
      <c r="E134" s="112">
        <f aca="true" t="shared" si="5" ref="E134:E197">(A134*A134)*O134</f>
        <v>3806.9400497689053</v>
      </c>
      <c r="O134" s="113">
        <f>Sheet1!F67</f>
        <v>22.526272483839676</v>
      </c>
    </row>
    <row r="135" spans="1:15" ht="12.75">
      <c r="A135">
        <v>13.1</v>
      </c>
      <c r="B135" s="112">
        <f t="shared" si="4"/>
        <v>10677.733620951727</v>
      </c>
      <c r="C135" s="112">
        <f>A135*Sheet1!D29</f>
        <v>6812</v>
      </c>
      <c r="E135" s="112">
        <f t="shared" si="5"/>
        <v>3865.7336209517266</v>
      </c>
      <c r="O135" s="113">
        <f>Sheet1!F67</f>
        <v>22.526272483839676</v>
      </c>
    </row>
    <row r="136" spans="1:15" ht="12.75">
      <c r="A136">
        <v>13.2</v>
      </c>
      <c r="B136" s="112">
        <f aca="true" t="shared" si="6" ref="B136:B199">C136+E136</f>
        <v>10788.977717584225</v>
      </c>
      <c r="C136" s="112">
        <f>A136*Sheet1!D29</f>
        <v>6864</v>
      </c>
      <c r="E136" s="112">
        <f t="shared" si="5"/>
        <v>3924.9777175842246</v>
      </c>
      <c r="O136" s="113">
        <f>Sheet1!F67</f>
        <v>22.526272483839676</v>
      </c>
    </row>
    <row r="137" spans="1:15" ht="12.75">
      <c r="A137">
        <v>13.3</v>
      </c>
      <c r="B137" s="112">
        <f t="shared" si="6"/>
        <v>10900.6723396664</v>
      </c>
      <c r="C137" s="112">
        <f>A137*Sheet1!D29</f>
        <v>6916</v>
      </c>
      <c r="E137" s="112">
        <f t="shared" si="5"/>
        <v>3984.6723396664006</v>
      </c>
      <c r="O137" s="113">
        <f>Sheet1!F67</f>
        <v>22.526272483839676</v>
      </c>
    </row>
    <row r="138" spans="1:15" ht="12.75">
      <c r="A138">
        <v>13.4</v>
      </c>
      <c r="B138" s="112">
        <f t="shared" si="6"/>
        <v>11012.817487198252</v>
      </c>
      <c r="C138" s="112">
        <f>A138*Sheet1!D29</f>
        <v>6968</v>
      </c>
      <c r="E138" s="112">
        <f t="shared" si="5"/>
        <v>4044.8174871982524</v>
      </c>
      <c r="O138" s="113">
        <f>Sheet1!F67</f>
        <v>22.526272483839676</v>
      </c>
    </row>
    <row r="139" spans="1:15" ht="12.75">
      <c r="A139">
        <v>13.5</v>
      </c>
      <c r="B139" s="112">
        <f t="shared" si="6"/>
        <v>11125.413160179782</v>
      </c>
      <c r="C139" s="112">
        <f>A139*Sheet1!D29</f>
        <v>7020</v>
      </c>
      <c r="E139" s="112">
        <f t="shared" si="5"/>
        <v>4105.413160179781</v>
      </c>
      <c r="O139" s="113">
        <f>Sheet1!F67</f>
        <v>22.526272483839676</v>
      </c>
    </row>
    <row r="140" spans="1:15" ht="12.75">
      <c r="A140">
        <v>13.6</v>
      </c>
      <c r="B140" s="112">
        <f t="shared" si="6"/>
        <v>11238.459358610986</v>
      </c>
      <c r="C140" s="112">
        <f>A140*Sheet1!D29</f>
        <v>7072</v>
      </c>
      <c r="E140" s="112">
        <f t="shared" si="5"/>
        <v>4166.459358610986</v>
      </c>
      <c r="O140" s="113">
        <f>Sheet1!F67</f>
        <v>22.526272483839676</v>
      </c>
    </row>
    <row r="141" spans="1:15" ht="12.75">
      <c r="A141">
        <v>13.7</v>
      </c>
      <c r="B141" s="112">
        <f t="shared" si="6"/>
        <v>11351.956082491868</v>
      </c>
      <c r="C141" s="112">
        <f>A141*Sheet1!D29</f>
        <v>7124</v>
      </c>
      <c r="E141" s="112">
        <f t="shared" si="5"/>
        <v>4227.956082491868</v>
      </c>
      <c r="O141" s="113">
        <f>Sheet1!F67</f>
        <v>22.526272483839676</v>
      </c>
    </row>
    <row r="142" spans="1:15" ht="12.75">
      <c r="A142">
        <v>13.8</v>
      </c>
      <c r="B142" s="112">
        <f t="shared" si="6"/>
        <v>11465.903331822428</v>
      </c>
      <c r="C142" s="112">
        <f>A142*Sheet1!D29</f>
        <v>7176</v>
      </c>
      <c r="E142" s="112">
        <f t="shared" si="5"/>
        <v>4289.903331822428</v>
      </c>
      <c r="O142" s="113">
        <f>Sheet1!F67</f>
        <v>22.526272483839676</v>
      </c>
    </row>
    <row r="143" spans="1:15" ht="12.75">
      <c r="A143">
        <v>13.9</v>
      </c>
      <c r="B143" s="112">
        <f t="shared" si="6"/>
        <v>11580.301106602663</v>
      </c>
      <c r="C143" s="112">
        <f>A143*Sheet1!D29</f>
        <v>7228</v>
      </c>
      <c r="E143" s="112">
        <f t="shared" si="5"/>
        <v>4352.301106602664</v>
      </c>
      <c r="O143" s="113">
        <f>Sheet1!F67</f>
        <v>22.526272483839676</v>
      </c>
    </row>
    <row r="144" spans="1:15" ht="12.75">
      <c r="A144">
        <v>14</v>
      </c>
      <c r="B144" s="112">
        <f t="shared" si="6"/>
        <v>11695.149406832577</v>
      </c>
      <c r="C144" s="112">
        <f>A144*Sheet1!D29</f>
        <v>7280</v>
      </c>
      <c r="E144" s="112">
        <f t="shared" si="5"/>
        <v>4415.1494068325765</v>
      </c>
      <c r="O144" s="113">
        <f>Sheet1!F67</f>
        <v>22.526272483839676</v>
      </c>
    </row>
    <row r="145" spans="1:15" ht="12.75">
      <c r="A145">
        <v>14.1</v>
      </c>
      <c r="B145" s="112">
        <f t="shared" si="6"/>
        <v>11810.448232512166</v>
      </c>
      <c r="C145" s="112">
        <f>A145*Sheet1!D29</f>
        <v>7332</v>
      </c>
      <c r="E145" s="112">
        <f t="shared" si="5"/>
        <v>4478.448232512166</v>
      </c>
      <c r="O145" s="113">
        <f>Sheet1!F67</f>
        <v>22.526272483839676</v>
      </c>
    </row>
    <row r="146" spans="1:15" ht="12.75">
      <c r="A146">
        <v>14.2</v>
      </c>
      <c r="B146" s="112">
        <f t="shared" si="6"/>
        <v>11926.197583641431</v>
      </c>
      <c r="C146" s="112">
        <f>A146*Sheet1!D29</f>
        <v>7384</v>
      </c>
      <c r="E146" s="112">
        <f t="shared" si="5"/>
        <v>4542.197583641432</v>
      </c>
      <c r="O146" s="113">
        <f>Sheet1!F67</f>
        <v>22.526272483839676</v>
      </c>
    </row>
    <row r="147" spans="1:15" ht="12.75">
      <c r="A147">
        <v>14.3</v>
      </c>
      <c r="B147" s="112">
        <f t="shared" si="6"/>
        <v>12042.397460220374</v>
      </c>
      <c r="C147" s="112">
        <f>A147*Sheet1!D29</f>
        <v>7436</v>
      </c>
      <c r="E147" s="112">
        <f t="shared" si="5"/>
        <v>4606.397460220375</v>
      </c>
      <c r="O147" s="113">
        <f>Sheet1!F67</f>
        <v>22.526272483839676</v>
      </c>
    </row>
    <row r="148" spans="1:15" ht="12.75">
      <c r="A148">
        <v>14.4</v>
      </c>
      <c r="B148" s="112">
        <f t="shared" si="6"/>
        <v>12159.047862248995</v>
      </c>
      <c r="C148" s="112">
        <f>A148*Sheet1!D29</f>
        <v>7488</v>
      </c>
      <c r="E148" s="112">
        <f t="shared" si="5"/>
        <v>4671.047862248995</v>
      </c>
      <c r="O148" s="113">
        <f>Sheet1!F67</f>
        <v>22.526272483839676</v>
      </c>
    </row>
    <row r="149" spans="1:15" ht="12.75">
      <c r="A149">
        <v>14.5</v>
      </c>
      <c r="B149" s="112">
        <f t="shared" si="6"/>
        <v>12276.148789727293</v>
      </c>
      <c r="C149" s="112">
        <f>A149*Sheet1!D29</f>
        <v>7540</v>
      </c>
      <c r="E149" s="112">
        <f t="shared" si="5"/>
        <v>4736.148789727292</v>
      </c>
      <c r="O149" s="113">
        <f>Sheet1!F67</f>
        <v>22.526272483839676</v>
      </c>
    </row>
    <row r="150" spans="1:15" ht="12.75">
      <c r="A150">
        <v>14.6</v>
      </c>
      <c r="B150" s="112">
        <f t="shared" si="6"/>
        <v>12393.700242655264</v>
      </c>
      <c r="C150" s="112">
        <f>A150*Sheet1!D29</f>
        <v>7592</v>
      </c>
      <c r="E150" s="112">
        <f t="shared" si="5"/>
        <v>4801.700242655265</v>
      </c>
      <c r="O150" s="113">
        <f>Sheet1!F67</f>
        <v>22.526272483839676</v>
      </c>
    </row>
    <row r="151" spans="1:15" ht="12.75">
      <c r="A151">
        <v>14.7</v>
      </c>
      <c r="B151" s="112">
        <f t="shared" si="6"/>
        <v>12511.702221032916</v>
      </c>
      <c r="C151" s="112">
        <f>A151*Sheet1!D29</f>
        <v>7644</v>
      </c>
      <c r="E151" s="112">
        <f t="shared" si="5"/>
        <v>4867.702221032915</v>
      </c>
      <c r="O151" s="113">
        <f>Sheet1!F67</f>
        <v>22.526272483839676</v>
      </c>
    </row>
    <row r="152" spans="1:15" ht="12.75">
      <c r="A152">
        <v>14.8</v>
      </c>
      <c r="B152" s="112">
        <f t="shared" si="6"/>
        <v>12630.154724860244</v>
      </c>
      <c r="C152" s="112">
        <f>A152*Sheet1!D29</f>
        <v>7696</v>
      </c>
      <c r="E152" s="112">
        <f t="shared" si="5"/>
        <v>4934.154724860243</v>
      </c>
      <c r="O152" s="113">
        <f>Sheet1!F67</f>
        <v>22.526272483839676</v>
      </c>
    </row>
    <row r="153" spans="1:15" ht="12.75">
      <c r="A153">
        <v>14.9</v>
      </c>
      <c r="B153" s="112">
        <f t="shared" si="6"/>
        <v>12749.057754137248</v>
      </c>
      <c r="C153" s="112">
        <f>A153*Sheet1!D29</f>
        <v>7748</v>
      </c>
      <c r="E153" s="112">
        <f t="shared" si="5"/>
        <v>5001.057754137247</v>
      </c>
      <c r="O153" s="113">
        <f>Sheet1!F67</f>
        <v>22.526272483839676</v>
      </c>
    </row>
    <row r="154" spans="1:15" ht="12.75">
      <c r="A154">
        <v>15</v>
      </c>
      <c r="B154" s="112">
        <f t="shared" si="6"/>
        <v>12868.411308863928</v>
      </c>
      <c r="C154" s="112">
        <f>A154*Sheet1!D29</f>
        <v>7800</v>
      </c>
      <c r="E154" s="112">
        <f t="shared" si="5"/>
        <v>5068.411308863927</v>
      </c>
      <c r="O154" s="113">
        <f>Sheet1!F67</f>
        <v>22.526272483839676</v>
      </c>
    </row>
    <row r="155" spans="1:15" ht="12.75">
      <c r="A155">
        <v>15.1</v>
      </c>
      <c r="B155" s="112">
        <f t="shared" si="6"/>
        <v>12988.215389040284</v>
      </c>
      <c r="C155" s="112">
        <f>A155*Sheet1!D29</f>
        <v>7852</v>
      </c>
      <c r="E155" s="112">
        <f t="shared" si="5"/>
        <v>5136.215389040284</v>
      </c>
      <c r="O155" s="113">
        <f>Sheet1!F67</f>
        <v>22.526272483839676</v>
      </c>
    </row>
    <row r="156" spans="1:15" ht="12.75">
      <c r="A156">
        <v>15.2</v>
      </c>
      <c r="B156" s="112">
        <f t="shared" si="6"/>
        <v>13108.469994666319</v>
      </c>
      <c r="C156" s="112">
        <f>A156*Sheet1!D29</f>
        <v>7904</v>
      </c>
      <c r="E156" s="112">
        <f t="shared" si="5"/>
        <v>5204.469994666319</v>
      </c>
      <c r="O156" s="113">
        <f>Sheet1!F67</f>
        <v>22.526272483839676</v>
      </c>
    </row>
    <row r="157" spans="1:15" ht="12.75">
      <c r="A157">
        <v>15.3</v>
      </c>
      <c r="B157" s="112">
        <f t="shared" si="6"/>
        <v>13229.175125742031</v>
      </c>
      <c r="C157" s="112">
        <f>A157*Sheet1!D29</f>
        <v>7956</v>
      </c>
      <c r="E157" s="112">
        <f t="shared" si="5"/>
        <v>5273.175125742031</v>
      </c>
      <c r="O157" s="113">
        <f>Sheet1!F67</f>
        <v>22.526272483839676</v>
      </c>
    </row>
    <row r="158" spans="1:15" ht="12.75">
      <c r="A158">
        <v>15.4</v>
      </c>
      <c r="B158" s="112">
        <f t="shared" si="6"/>
        <v>13350.330782267418</v>
      </c>
      <c r="C158" s="112">
        <f>A158*Sheet1!D29</f>
        <v>8008</v>
      </c>
      <c r="E158" s="112">
        <f t="shared" si="5"/>
        <v>5342.330782267418</v>
      </c>
      <c r="O158" s="113">
        <f>Sheet1!F67</f>
        <v>22.526272483839676</v>
      </c>
    </row>
    <row r="159" spans="1:15" ht="12.75">
      <c r="A159">
        <v>15.5</v>
      </c>
      <c r="B159" s="112">
        <f t="shared" si="6"/>
        <v>13471.936964242483</v>
      </c>
      <c r="C159" s="112">
        <f>A159*Sheet1!D29</f>
        <v>8060</v>
      </c>
      <c r="E159" s="112">
        <f t="shared" si="5"/>
        <v>5411.936964242483</v>
      </c>
      <c r="O159" s="113">
        <f>Sheet1!F67</f>
        <v>22.526272483839676</v>
      </c>
    </row>
    <row r="160" spans="1:15" ht="12.75">
      <c r="A160">
        <v>15.6</v>
      </c>
      <c r="B160" s="112">
        <f t="shared" si="6"/>
        <v>13593.993671667224</v>
      </c>
      <c r="C160" s="112">
        <f>A160*Sheet1!D29</f>
        <v>8112</v>
      </c>
      <c r="E160" s="112">
        <f t="shared" si="5"/>
        <v>5481.993671667224</v>
      </c>
      <c r="O160" s="113">
        <f>Sheet1!F67</f>
        <v>22.526272483839676</v>
      </c>
    </row>
    <row r="161" spans="1:15" ht="12.75">
      <c r="A161">
        <v>15.7</v>
      </c>
      <c r="B161" s="112">
        <f t="shared" si="6"/>
        <v>13716.500904541641</v>
      </c>
      <c r="C161" s="112">
        <f>A161*Sheet1!D29</f>
        <v>8164</v>
      </c>
      <c r="E161" s="112">
        <f t="shared" si="5"/>
        <v>5552.500904541642</v>
      </c>
      <c r="O161" s="113">
        <f>Sheet1!F67</f>
        <v>22.526272483839676</v>
      </c>
    </row>
    <row r="162" spans="1:15" ht="12.75">
      <c r="A162">
        <v>15.8</v>
      </c>
      <c r="B162" s="112">
        <f t="shared" si="6"/>
        <v>13839.458662865738</v>
      </c>
      <c r="C162" s="112">
        <f>A162*Sheet1!D29</f>
        <v>8216</v>
      </c>
      <c r="E162" s="112">
        <f t="shared" si="5"/>
        <v>5623.458662865737</v>
      </c>
      <c r="O162" s="113">
        <f>Sheet1!F67</f>
        <v>22.526272483839676</v>
      </c>
    </row>
    <row r="163" spans="1:15" ht="12.75">
      <c r="A163">
        <v>15.9</v>
      </c>
      <c r="B163" s="112">
        <f t="shared" si="6"/>
        <v>13962.866946639508</v>
      </c>
      <c r="C163" s="112">
        <f>A163*Sheet1!D29</f>
        <v>8268</v>
      </c>
      <c r="E163" s="112">
        <f t="shared" si="5"/>
        <v>5694.866946639509</v>
      </c>
      <c r="O163" s="113">
        <f>Sheet1!F67</f>
        <v>22.526272483839676</v>
      </c>
    </row>
    <row r="164" spans="1:15" ht="12.75">
      <c r="A164">
        <v>16</v>
      </c>
      <c r="B164" s="112">
        <f t="shared" si="6"/>
        <v>14086.725755862957</v>
      </c>
      <c r="C164" s="112">
        <f>A164*Sheet1!D29</f>
        <v>8320</v>
      </c>
      <c r="E164" s="112">
        <f t="shared" si="5"/>
        <v>5766.725755862957</v>
      </c>
      <c r="O164" s="113">
        <f>Sheet1!F67</f>
        <v>22.526272483839676</v>
      </c>
    </row>
    <row r="165" spans="1:15" ht="12.75">
      <c r="A165">
        <v>16.1</v>
      </c>
      <c r="B165" s="112">
        <f t="shared" si="6"/>
        <v>14211.035090536083</v>
      </c>
      <c r="C165" s="112">
        <f>A165*Sheet1!D29</f>
        <v>8372</v>
      </c>
      <c r="E165" s="112">
        <f t="shared" si="5"/>
        <v>5839.035090536084</v>
      </c>
      <c r="O165" s="113">
        <f>Sheet1!F67</f>
        <v>22.526272483839676</v>
      </c>
    </row>
    <row r="166" spans="1:15" ht="12.75">
      <c r="A166">
        <v>16.2</v>
      </c>
      <c r="B166" s="112">
        <f t="shared" si="6"/>
        <v>14335.794950658885</v>
      </c>
      <c r="C166" s="112">
        <f>A166*Sheet1!D29</f>
        <v>8424</v>
      </c>
      <c r="E166" s="112">
        <f t="shared" si="5"/>
        <v>5911.794950658885</v>
      </c>
      <c r="O166" s="113">
        <f>Sheet1!F67</f>
        <v>22.526272483839676</v>
      </c>
    </row>
    <row r="167" spans="1:15" ht="12.75">
      <c r="A167">
        <v>16.3</v>
      </c>
      <c r="B167" s="112">
        <f t="shared" si="6"/>
        <v>14461.005336231363</v>
      </c>
      <c r="C167" s="112">
        <f>A167*Sheet1!D29</f>
        <v>8476</v>
      </c>
      <c r="E167" s="112">
        <f t="shared" si="5"/>
        <v>5985.005336231364</v>
      </c>
      <c r="O167" s="113">
        <f>Sheet1!F67</f>
        <v>22.526272483839676</v>
      </c>
    </row>
    <row r="168" spans="1:15" ht="12.75">
      <c r="A168">
        <v>16.4</v>
      </c>
      <c r="B168" s="112">
        <f t="shared" si="6"/>
        <v>14586.666247253519</v>
      </c>
      <c r="C168" s="112">
        <f>A168*Sheet1!D29</f>
        <v>8528</v>
      </c>
      <c r="E168" s="112">
        <f t="shared" si="5"/>
        <v>6058.666247253519</v>
      </c>
      <c r="O168" s="113">
        <f>Sheet1!F67</f>
        <v>22.526272483839676</v>
      </c>
    </row>
    <row r="169" spans="1:15" ht="12.75">
      <c r="A169">
        <v>16.5</v>
      </c>
      <c r="B169" s="112">
        <f t="shared" si="6"/>
        <v>14712.777683725351</v>
      </c>
      <c r="C169" s="112">
        <f>A169*Sheet1!D29</f>
        <v>8580</v>
      </c>
      <c r="E169" s="112">
        <f t="shared" si="5"/>
        <v>6132.777683725352</v>
      </c>
      <c r="O169" s="113">
        <f>Sheet1!F67</f>
        <v>22.526272483839676</v>
      </c>
    </row>
    <row r="170" spans="1:15" ht="12.75">
      <c r="A170">
        <v>16.6</v>
      </c>
      <c r="B170" s="112">
        <f t="shared" si="6"/>
        <v>14839.339645646862</v>
      </c>
      <c r="C170" s="112">
        <f>A170*Sheet1!D29</f>
        <v>8632</v>
      </c>
      <c r="E170" s="112">
        <f t="shared" si="5"/>
        <v>6207.339645646863</v>
      </c>
      <c r="O170" s="113">
        <f>Sheet1!F67</f>
        <v>22.526272483839676</v>
      </c>
    </row>
    <row r="171" spans="1:15" ht="12.75">
      <c r="A171">
        <v>16.7</v>
      </c>
      <c r="B171" s="112">
        <f t="shared" si="6"/>
        <v>14966.352133018048</v>
      </c>
      <c r="C171" s="112">
        <f>A171*Sheet1!D29</f>
        <v>8684</v>
      </c>
      <c r="E171" s="112">
        <f t="shared" si="5"/>
        <v>6282.352133018047</v>
      </c>
      <c r="O171" s="113">
        <f>Sheet1!F67</f>
        <v>22.526272483839676</v>
      </c>
    </row>
    <row r="172" spans="1:15" ht="12.75">
      <c r="A172">
        <v>16.8</v>
      </c>
      <c r="B172" s="112">
        <f t="shared" si="6"/>
        <v>15093.815145838911</v>
      </c>
      <c r="C172" s="112">
        <f>A172*Sheet1!D29</f>
        <v>8736</v>
      </c>
      <c r="E172" s="112">
        <f t="shared" si="5"/>
        <v>6357.81514583891</v>
      </c>
      <c r="O172" s="113">
        <f>Sheet1!F67</f>
        <v>22.526272483839676</v>
      </c>
    </row>
    <row r="173" spans="1:15" ht="12.75">
      <c r="A173">
        <v>16.9</v>
      </c>
      <c r="B173" s="112">
        <f t="shared" si="6"/>
        <v>15221.72868410945</v>
      </c>
      <c r="C173" s="112">
        <f>A173*Sheet1!D29</f>
        <v>8788</v>
      </c>
      <c r="E173" s="112">
        <f t="shared" si="5"/>
        <v>6433.728684109449</v>
      </c>
      <c r="O173" s="113">
        <f>Sheet1!F67</f>
        <v>22.526272483839676</v>
      </c>
    </row>
    <row r="174" spans="1:15" ht="12.75">
      <c r="A174">
        <v>17</v>
      </c>
      <c r="B174" s="112">
        <f t="shared" si="6"/>
        <v>15350.092747829665</v>
      </c>
      <c r="C174" s="112">
        <f>A174*Sheet1!D29</f>
        <v>8840</v>
      </c>
      <c r="E174" s="112">
        <f t="shared" si="5"/>
        <v>6510.092747829666</v>
      </c>
      <c r="O174" s="113">
        <f>Sheet1!F67</f>
        <v>22.526272483839676</v>
      </c>
    </row>
    <row r="175" spans="1:15" ht="12.75">
      <c r="A175">
        <v>17.1</v>
      </c>
      <c r="B175" s="112">
        <f t="shared" si="6"/>
        <v>15478.90733699956</v>
      </c>
      <c r="C175" s="112">
        <f>A175*Sheet1!D29</f>
        <v>8892</v>
      </c>
      <c r="E175" s="112">
        <f t="shared" si="5"/>
        <v>6586.90733699956</v>
      </c>
      <c r="O175" s="113">
        <f>Sheet1!F67</f>
        <v>22.526272483839676</v>
      </c>
    </row>
    <row r="176" spans="1:15" ht="12.75">
      <c r="A176">
        <v>17.2</v>
      </c>
      <c r="B176" s="112">
        <f t="shared" si="6"/>
        <v>15608.172451619128</v>
      </c>
      <c r="C176" s="112">
        <f>A176*Sheet1!D29</f>
        <v>8944</v>
      </c>
      <c r="E176" s="112">
        <f t="shared" si="5"/>
        <v>6664.172451619129</v>
      </c>
      <c r="O176" s="113">
        <f>Sheet1!F67</f>
        <v>22.526272483839676</v>
      </c>
    </row>
    <row r="177" spans="1:15" ht="12.75">
      <c r="A177">
        <v>17.3</v>
      </c>
      <c r="B177" s="112">
        <f t="shared" si="6"/>
        <v>15737.888091688377</v>
      </c>
      <c r="C177" s="112">
        <f>A177*Sheet1!D29</f>
        <v>8996</v>
      </c>
      <c r="E177" s="112">
        <f t="shared" si="5"/>
        <v>6741.888091688377</v>
      </c>
      <c r="O177" s="113">
        <f>Sheet1!F67</f>
        <v>22.526272483839676</v>
      </c>
    </row>
    <row r="178" spans="1:15" ht="12.75">
      <c r="A178">
        <v>17.4</v>
      </c>
      <c r="B178" s="112">
        <f t="shared" si="6"/>
        <v>15868.054257207299</v>
      </c>
      <c r="C178" s="112">
        <f>A178*Sheet1!D29</f>
        <v>9048</v>
      </c>
      <c r="E178" s="112">
        <f t="shared" si="5"/>
        <v>6820.054257207299</v>
      </c>
      <c r="O178" s="113">
        <f>Sheet1!F67</f>
        <v>22.526272483839676</v>
      </c>
    </row>
    <row r="179" spans="1:15" ht="12.75">
      <c r="A179">
        <v>17.5</v>
      </c>
      <c r="B179" s="112">
        <f t="shared" si="6"/>
        <v>15998.6709481759</v>
      </c>
      <c r="C179" s="112">
        <f>A179*Sheet1!D29</f>
        <v>9100</v>
      </c>
      <c r="E179" s="112">
        <f t="shared" si="5"/>
        <v>6898.670948175901</v>
      </c>
      <c r="O179" s="113">
        <f>Sheet1!F67</f>
        <v>22.526272483839676</v>
      </c>
    </row>
    <row r="180" spans="1:15" ht="12.75">
      <c r="A180">
        <v>17.6</v>
      </c>
      <c r="B180" s="112">
        <f t="shared" si="6"/>
        <v>16129.738164594179</v>
      </c>
      <c r="C180" s="112">
        <f>A180*Sheet1!D29</f>
        <v>9152</v>
      </c>
      <c r="E180" s="112">
        <f t="shared" si="5"/>
        <v>6977.73816459418</v>
      </c>
      <c r="O180" s="113">
        <f>Sheet1!F67</f>
        <v>22.526272483839676</v>
      </c>
    </row>
    <row r="181" spans="1:15" ht="12.75">
      <c r="A181">
        <v>17.7</v>
      </c>
      <c r="B181" s="112">
        <f t="shared" si="6"/>
        <v>16261.255906462131</v>
      </c>
      <c r="C181" s="112">
        <f>A181*Sheet1!D29</f>
        <v>9204</v>
      </c>
      <c r="E181" s="112">
        <f t="shared" si="5"/>
        <v>7057.255906462131</v>
      </c>
      <c r="O181" s="113">
        <f>Sheet1!F67</f>
        <v>22.526272483839676</v>
      </c>
    </row>
    <row r="182" spans="1:15" ht="12.75">
      <c r="A182">
        <v>17.8</v>
      </c>
      <c r="B182" s="112">
        <f t="shared" si="6"/>
        <v>16393.224173779763</v>
      </c>
      <c r="C182" s="112">
        <f>A182*Sheet1!D29</f>
        <v>9256</v>
      </c>
      <c r="E182" s="112">
        <f t="shared" si="5"/>
        <v>7137.224173779764</v>
      </c>
      <c r="O182" s="113">
        <f>Sheet1!F67</f>
        <v>22.526272483839676</v>
      </c>
    </row>
    <row r="183" spans="1:15" ht="12.75">
      <c r="A183">
        <v>17.9</v>
      </c>
      <c r="B183" s="112">
        <f t="shared" si="6"/>
        <v>16525.64296654707</v>
      </c>
      <c r="C183" s="112">
        <f>A183*Sheet1!D29</f>
        <v>9308</v>
      </c>
      <c r="E183" s="112">
        <f t="shared" si="5"/>
        <v>7217.64296654707</v>
      </c>
      <c r="O183" s="113">
        <f>Sheet1!F67</f>
        <v>22.526272483839676</v>
      </c>
    </row>
    <row r="184" spans="1:15" ht="12.75">
      <c r="A184">
        <v>18</v>
      </c>
      <c r="B184" s="112">
        <f t="shared" si="6"/>
        <v>16658.512284764056</v>
      </c>
      <c r="C184" s="112">
        <f>A184*Sheet1!D29</f>
        <v>9360</v>
      </c>
      <c r="E184" s="112">
        <f t="shared" si="5"/>
        <v>7298.512284764055</v>
      </c>
      <c r="O184" s="113">
        <f>Sheet1!F67</f>
        <v>22.526272483839676</v>
      </c>
    </row>
    <row r="185" spans="1:15" ht="12.75">
      <c r="A185">
        <v>18.1</v>
      </c>
      <c r="B185" s="112">
        <f t="shared" si="6"/>
        <v>16791.832128430717</v>
      </c>
      <c r="C185" s="112">
        <f>A185*Sheet1!D29</f>
        <v>9412</v>
      </c>
      <c r="E185" s="112">
        <f t="shared" si="5"/>
        <v>7379.832128430718</v>
      </c>
      <c r="O185" s="113">
        <f>Sheet1!F67</f>
        <v>22.526272483839676</v>
      </c>
    </row>
    <row r="186" spans="1:15" ht="12.75">
      <c r="A186">
        <v>18.2</v>
      </c>
      <c r="B186" s="112">
        <f t="shared" si="6"/>
        <v>16925.602497547054</v>
      </c>
      <c r="C186" s="112">
        <f>A186*Sheet1!D29</f>
        <v>9464</v>
      </c>
      <c r="E186" s="112">
        <f t="shared" si="5"/>
        <v>7461.602497547054</v>
      </c>
      <c r="O186" s="113">
        <f>Sheet1!F67</f>
        <v>22.526272483839676</v>
      </c>
    </row>
    <row r="187" spans="1:15" ht="12.75">
      <c r="A187">
        <v>18.3</v>
      </c>
      <c r="B187" s="112">
        <f t="shared" si="6"/>
        <v>17059.82339211307</v>
      </c>
      <c r="C187" s="112">
        <f>A187*Sheet1!D29</f>
        <v>9516</v>
      </c>
      <c r="E187" s="112">
        <f t="shared" si="5"/>
        <v>7543.82339211307</v>
      </c>
      <c r="O187" s="113">
        <f>Sheet1!F67</f>
        <v>22.526272483839676</v>
      </c>
    </row>
    <row r="188" spans="1:15" ht="12.75">
      <c r="A188">
        <v>18.4</v>
      </c>
      <c r="B188" s="112">
        <f t="shared" si="6"/>
        <v>17194.49481212876</v>
      </c>
      <c r="C188" s="112">
        <f>A188*Sheet1!D29</f>
        <v>9568</v>
      </c>
      <c r="E188" s="112">
        <f t="shared" si="5"/>
        <v>7626.49481212876</v>
      </c>
      <c r="O188" s="113">
        <f>Sheet1!F67</f>
        <v>22.526272483839676</v>
      </c>
    </row>
    <row r="189" spans="1:15" ht="12.75">
      <c r="A189">
        <v>18.5</v>
      </c>
      <c r="B189" s="112">
        <f t="shared" si="6"/>
        <v>17329.61675759413</v>
      </c>
      <c r="C189" s="112">
        <f>A189*Sheet1!D29</f>
        <v>9620</v>
      </c>
      <c r="E189" s="112">
        <f t="shared" si="5"/>
        <v>7709.616757594129</v>
      </c>
      <c r="O189" s="113">
        <f>Sheet1!F67</f>
        <v>22.526272483839676</v>
      </c>
    </row>
    <row r="190" spans="1:15" ht="12.75">
      <c r="A190">
        <v>18.6</v>
      </c>
      <c r="B190" s="112">
        <f t="shared" si="6"/>
        <v>17465.189228509174</v>
      </c>
      <c r="C190" s="112">
        <f>A190*Sheet1!D29</f>
        <v>9672</v>
      </c>
      <c r="E190" s="112">
        <f t="shared" si="5"/>
        <v>7793.189228509175</v>
      </c>
      <c r="O190" s="113">
        <f>Sheet1!F67</f>
        <v>22.526272483839676</v>
      </c>
    </row>
    <row r="191" spans="1:15" ht="12.75">
      <c r="A191">
        <v>18.7</v>
      </c>
      <c r="B191" s="112">
        <f t="shared" si="6"/>
        <v>17601.212224873896</v>
      </c>
      <c r="C191" s="112">
        <f>A191*Sheet1!D29</f>
        <v>9724</v>
      </c>
      <c r="E191" s="112">
        <f t="shared" si="5"/>
        <v>7877.212224873896</v>
      </c>
      <c r="O191" s="113">
        <f>Sheet1!F67</f>
        <v>22.526272483839676</v>
      </c>
    </row>
    <row r="192" spans="1:15" ht="12.75">
      <c r="A192">
        <v>18.8</v>
      </c>
      <c r="B192" s="112">
        <f t="shared" si="6"/>
        <v>17737.685746688298</v>
      </c>
      <c r="C192" s="112">
        <f>A192*Sheet1!D29</f>
        <v>9776</v>
      </c>
      <c r="E192" s="112">
        <f t="shared" si="5"/>
        <v>7961.685746688297</v>
      </c>
      <c r="O192" s="113">
        <f>Sheet1!F67</f>
        <v>22.526272483839676</v>
      </c>
    </row>
    <row r="193" spans="1:15" ht="12.75">
      <c r="A193">
        <v>18.9</v>
      </c>
      <c r="B193" s="112">
        <f t="shared" si="6"/>
        <v>17874.609793952368</v>
      </c>
      <c r="C193" s="112">
        <f>A193*Sheet1!D29</f>
        <v>9828</v>
      </c>
      <c r="E193" s="112">
        <f t="shared" si="5"/>
        <v>8046.609793952369</v>
      </c>
      <c r="O193" s="113">
        <f>Sheet1!F67</f>
        <v>22.526272483839676</v>
      </c>
    </row>
    <row r="194" spans="1:15" ht="12.75">
      <c r="A194">
        <v>19</v>
      </c>
      <c r="B194" s="112">
        <f t="shared" si="6"/>
        <v>18011.984366666125</v>
      </c>
      <c r="C194" s="112">
        <f>A194*Sheet1!D29</f>
        <v>9880</v>
      </c>
      <c r="E194" s="112">
        <f t="shared" si="5"/>
        <v>8131.984366666124</v>
      </c>
      <c r="O194" s="113">
        <f>Sheet1!F67</f>
        <v>22.526272483839676</v>
      </c>
    </row>
    <row r="195" spans="1:15" ht="12.75">
      <c r="A195">
        <v>19.1</v>
      </c>
      <c r="B195" s="112">
        <f t="shared" si="6"/>
        <v>18149.809464829552</v>
      </c>
      <c r="C195" s="112">
        <f>A195*Sheet1!D29</f>
        <v>9932</v>
      </c>
      <c r="E195" s="112">
        <f t="shared" si="5"/>
        <v>8217.809464829554</v>
      </c>
      <c r="O195" s="113">
        <f>Sheet1!F67</f>
        <v>22.526272483839676</v>
      </c>
    </row>
    <row r="196" spans="1:15" ht="12.75">
      <c r="A196">
        <v>19.2</v>
      </c>
      <c r="B196" s="112">
        <f t="shared" si="6"/>
        <v>18288.085088442658</v>
      </c>
      <c r="C196" s="112">
        <f>A196*Sheet1!D29</f>
        <v>9984</v>
      </c>
      <c r="E196" s="112">
        <f t="shared" si="5"/>
        <v>8304.085088442658</v>
      </c>
      <c r="O196" s="113">
        <f>Sheet1!F67</f>
        <v>22.526272483839676</v>
      </c>
    </row>
    <row r="197" spans="1:15" ht="12.75">
      <c r="A197">
        <v>19.3</v>
      </c>
      <c r="B197" s="112">
        <f t="shared" si="6"/>
        <v>18426.81123750544</v>
      </c>
      <c r="C197" s="112">
        <f>A197*Sheet1!D29</f>
        <v>10036</v>
      </c>
      <c r="E197" s="112">
        <f t="shared" si="5"/>
        <v>8390.81123750544</v>
      </c>
      <c r="O197" s="113">
        <f>Sheet1!F67</f>
        <v>22.526272483839676</v>
      </c>
    </row>
    <row r="198" spans="1:15" ht="12.75">
      <c r="A198">
        <v>19.4</v>
      </c>
      <c r="B198" s="112">
        <f t="shared" si="6"/>
        <v>18565.9879120179</v>
      </c>
      <c r="C198" s="112">
        <f>A198*Sheet1!D29</f>
        <v>10088</v>
      </c>
      <c r="E198" s="112">
        <f aca="true" t="shared" si="7" ref="E198:E261">(A198*A198)*O198</f>
        <v>8477.9879120179</v>
      </c>
      <c r="O198" s="113">
        <f>Sheet1!F67</f>
        <v>22.526272483839676</v>
      </c>
    </row>
    <row r="199" spans="1:15" ht="12.75">
      <c r="A199">
        <v>19.5</v>
      </c>
      <c r="B199" s="112">
        <f t="shared" si="6"/>
        <v>18705.615111980034</v>
      </c>
      <c r="C199" s="112">
        <f>A199*Sheet1!D29</f>
        <v>10140</v>
      </c>
      <c r="E199" s="112">
        <f t="shared" si="7"/>
        <v>8565.615111980036</v>
      </c>
      <c r="O199" s="113">
        <f>Sheet1!F67</f>
        <v>22.526272483839676</v>
      </c>
    </row>
    <row r="200" spans="1:15" ht="12.75">
      <c r="A200">
        <v>19.6</v>
      </c>
      <c r="B200" s="112">
        <f aca="true" t="shared" si="8" ref="B200:B263">C200+E200</f>
        <v>18845.692837391853</v>
      </c>
      <c r="C200" s="112">
        <f>A200*Sheet1!D29</f>
        <v>10192</v>
      </c>
      <c r="E200" s="112">
        <f t="shared" si="7"/>
        <v>8653.692837391853</v>
      </c>
      <c r="O200" s="113">
        <f>Sheet1!F67</f>
        <v>22.526272483839676</v>
      </c>
    </row>
    <row r="201" spans="1:15" ht="12.75">
      <c r="A201">
        <v>19.7</v>
      </c>
      <c r="B201" s="112">
        <f t="shared" si="8"/>
        <v>18986.22108825334</v>
      </c>
      <c r="C201" s="112">
        <f>A201*Sheet1!D29</f>
        <v>10244</v>
      </c>
      <c r="E201" s="112">
        <f t="shared" si="7"/>
        <v>8742.22108825334</v>
      </c>
      <c r="O201" s="113">
        <f>Sheet1!F67</f>
        <v>22.526272483839676</v>
      </c>
    </row>
    <row r="202" spans="1:15" ht="12.75">
      <c r="A202">
        <v>19.8</v>
      </c>
      <c r="B202" s="112">
        <f t="shared" si="8"/>
        <v>19127.199864564507</v>
      </c>
      <c r="C202" s="112">
        <f>A202*Sheet1!D29</f>
        <v>10296</v>
      </c>
      <c r="E202" s="112">
        <f t="shared" si="7"/>
        <v>8831.199864564507</v>
      </c>
      <c r="O202" s="113">
        <f>Sheet1!F67</f>
        <v>22.526272483839676</v>
      </c>
    </row>
    <row r="203" spans="1:15" ht="12.75">
      <c r="A203">
        <v>19.9</v>
      </c>
      <c r="B203" s="112">
        <f t="shared" si="8"/>
        <v>19268.62916632535</v>
      </c>
      <c r="C203" s="112">
        <f>A203*Sheet1!D29</f>
        <v>10348</v>
      </c>
      <c r="E203" s="112">
        <f t="shared" si="7"/>
        <v>8920.629166325349</v>
      </c>
      <c r="O203" s="113">
        <f>Sheet1!F67</f>
        <v>22.526272483839676</v>
      </c>
    </row>
    <row r="204" spans="1:15" ht="12.75">
      <c r="A204">
        <v>20</v>
      </c>
      <c r="B204" s="112">
        <f t="shared" si="8"/>
        <v>19410.50899353587</v>
      </c>
      <c r="C204" s="112">
        <f>A204*Sheet1!D29</f>
        <v>10400</v>
      </c>
      <c r="E204" s="112">
        <f t="shared" si="7"/>
        <v>9010.50899353587</v>
      </c>
      <c r="O204" s="113">
        <f>Sheet1!F67</f>
        <v>22.526272483839676</v>
      </c>
    </row>
    <row r="205" spans="1:15" ht="12.75">
      <c r="A205">
        <v>20.5</v>
      </c>
      <c r="B205" s="112">
        <f t="shared" si="8"/>
        <v>20126.666011333626</v>
      </c>
      <c r="C205" s="112">
        <f>A205*Sheet1!D29</f>
        <v>10660</v>
      </c>
      <c r="E205" s="112">
        <f t="shared" si="7"/>
        <v>9466.666011333624</v>
      </c>
      <c r="O205" s="113">
        <f>Sheet1!F67</f>
        <v>22.526272483839676</v>
      </c>
    </row>
    <row r="206" spans="1:15" ht="12.75">
      <c r="A206">
        <v>21</v>
      </c>
      <c r="B206" s="112">
        <f t="shared" si="8"/>
        <v>20854.086165373297</v>
      </c>
      <c r="C206" s="112">
        <f>A206*Sheet1!D29</f>
        <v>10920</v>
      </c>
      <c r="E206" s="112">
        <f t="shared" si="7"/>
        <v>9934.086165373297</v>
      </c>
      <c r="O206" s="113">
        <f>Sheet1!F67</f>
        <v>22.526272483839676</v>
      </c>
    </row>
    <row r="207" spans="1:15" ht="12.75">
      <c r="A207">
        <v>21.5</v>
      </c>
      <c r="B207" s="112">
        <f t="shared" si="8"/>
        <v>21592.76945565489</v>
      </c>
      <c r="C207" s="112">
        <f>A207*Sheet1!D29</f>
        <v>11180</v>
      </c>
      <c r="E207" s="112">
        <f t="shared" si="7"/>
        <v>10412.76945565489</v>
      </c>
      <c r="O207" s="113">
        <f>Sheet1!F67</f>
        <v>22.526272483839676</v>
      </c>
    </row>
    <row r="208" spans="1:15" ht="12.75">
      <c r="A208">
        <v>22</v>
      </c>
      <c r="B208" s="112">
        <f t="shared" si="8"/>
        <v>22342.715882178403</v>
      </c>
      <c r="C208" s="112">
        <f>A208*Sheet1!D29</f>
        <v>11440</v>
      </c>
      <c r="E208" s="112">
        <f t="shared" si="7"/>
        <v>10902.715882178403</v>
      </c>
      <c r="O208" s="113">
        <f>Sheet1!F67</f>
        <v>22.526272483839676</v>
      </c>
    </row>
    <row r="209" spans="1:15" ht="12.75">
      <c r="A209">
        <v>22.5</v>
      </c>
      <c r="B209" s="112">
        <f t="shared" si="8"/>
        <v>23103.925444943838</v>
      </c>
      <c r="C209" s="112">
        <f>A209*Sheet1!D29</f>
        <v>11700</v>
      </c>
      <c r="E209" s="112">
        <f t="shared" si="7"/>
        <v>11403.925444943836</v>
      </c>
      <c r="O209" s="113">
        <f>Sheet1!F67</f>
        <v>22.526272483839676</v>
      </c>
    </row>
    <row r="210" spans="1:15" ht="12.75">
      <c r="A210">
        <v>23</v>
      </c>
      <c r="B210" s="112">
        <f t="shared" si="8"/>
        <v>23876.398143951188</v>
      </c>
      <c r="C210" s="112">
        <f>A210*Sheet1!D29</f>
        <v>11960</v>
      </c>
      <c r="E210" s="112">
        <f t="shared" si="7"/>
        <v>11916.398143951188</v>
      </c>
      <c r="O210" s="113">
        <f>Sheet1!F67</f>
        <v>22.526272483839676</v>
      </c>
    </row>
    <row r="211" spans="1:15" ht="12.75">
      <c r="A211">
        <v>23.5</v>
      </c>
      <c r="B211" s="112">
        <f t="shared" si="8"/>
        <v>24660.133979200462</v>
      </c>
      <c r="C211" s="112">
        <f>A211*Sheet1!D29</f>
        <v>12220</v>
      </c>
      <c r="E211" s="112">
        <f t="shared" si="7"/>
        <v>12440.133979200462</v>
      </c>
      <c r="O211" s="113">
        <f>Sheet1!F67</f>
        <v>22.526272483839676</v>
      </c>
    </row>
    <row r="212" spans="1:15" ht="12.75">
      <c r="A212">
        <v>24</v>
      </c>
      <c r="B212" s="112">
        <f t="shared" si="8"/>
        <v>25455.13295069165</v>
      </c>
      <c r="C212" s="112">
        <f>A212*Sheet1!D29</f>
        <v>12480</v>
      </c>
      <c r="E212" s="112">
        <f t="shared" si="7"/>
        <v>12975.132950691654</v>
      </c>
      <c r="O212" s="113">
        <f>Sheet1!F67</f>
        <v>22.526272483839676</v>
      </c>
    </row>
    <row r="213" spans="1:15" ht="12.75">
      <c r="A213">
        <v>24.5</v>
      </c>
      <c r="B213" s="112">
        <f t="shared" si="8"/>
        <v>26261.395058424765</v>
      </c>
      <c r="C213" s="112">
        <f>A213*Sheet1!D29</f>
        <v>12740</v>
      </c>
      <c r="E213" s="112">
        <f t="shared" si="7"/>
        <v>13521.395058424765</v>
      </c>
      <c r="O213" s="113">
        <f>Sheet1!F67</f>
        <v>22.526272483839676</v>
      </c>
    </row>
    <row r="214" spans="1:15" ht="12.75">
      <c r="A214">
        <v>25</v>
      </c>
      <c r="B214" s="112">
        <f t="shared" si="8"/>
        <v>27078.920302399798</v>
      </c>
      <c r="C214" s="112">
        <f>A214*Sheet1!D29</f>
        <v>13000</v>
      </c>
      <c r="E214" s="112">
        <f t="shared" si="7"/>
        <v>14078.920302399798</v>
      </c>
      <c r="O214" s="113">
        <f>Sheet1!F67</f>
        <v>22.526272483839676</v>
      </c>
    </row>
    <row r="215" spans="1:15" ht="12.75">
      <c r="A215">
        <v>25.5</v>
      </c>
      <c r="B215" s="112">
        <f t="shared" si="8"/>
        <v>27907.70868261675</v>
      </c>
      <c r="C215" s="112">
        <f>A215*Sheet1!D29</f>
        <v>13260</v>
      </c>
      <c r="E215" s="112">
        <f t="shared" si="7"/>
        <v>14647.708682616749</v>
      </c>
      <c r="O215" s="113">
        <f>Sheet1!F67</f>
        <v>22.526272483839676</v>
      </c>
    </row>
    <row r="216" spans="1:15" ht="12.75">
      <c r="A216">
        <v>26</v>
      </c>
      <c r="B216" s="112">
        <f t="shared" si="8"/>
        <v>28747.760199075623</v>
      </c>
      <c r="C216" s="112">
        <f>A216*Sheet1!D29</f>
        <v>13520</v>
      </c>
      <c r="E216" s="112">
        <f t="shared" si="7"/>
        <v>15227.760199075621</v>
      </c>
      <c r="O216" s="113">
        <f>Sheet1!F67</f>
        <v>22.526272483839676</v>
      </c>
    </row>
    <row r="217" spans="1:15" ht="12.75">
      <c r="A217">
        <v>26.5</v>
      </c>
      <c r="B217" s="112">
        <f t="shared" si="8"/>
        <v>29599.074851776415</v>
      </c>
      <c r="C217" s="112">
        <f>A217*Sheet1!D29</f>
        <v>13780</v>
      </c>
      <c r="E217" s="112">
        <f t="shared" si="7"/>
        <v>15819.074851776413</v>
      </c>
      <c r="O217" s="113">
        <f>Sheet1!F67</f>
        <v>22.526272483839676</v>
      </c>
    </row>
    <row r="218" spans="1:15" ht="12.75">
      <c r="A218">
        <v>27</v>
      </c>
      <c r="B218" s="112">
        <f t="shared" si="8"/>
        <v>30461.652640719123</v>
      </c>
      <c r="C218" s="112">
        <f>A218*Sheet1!D29</f>
        <v>14040</v>
      </c>
      <c r="E218" s="112">
        <f t="shared" si="7"/>
        <v>16421.652640719123</v>
      </c>
      <c r="O218" s="113">
        <f>Sheet1!F67</f>
        <v>22.526272483839676</v>
      </c>
    </row>
    <row r="219" spans="1:15" ht="12.75">
      <c r="A219">
        <v>27.5</v>
      </c>
      <c r="B219" s="112">
        <f t="shared" si="8"/>
        <v>31335.493565903755</v>
      </c>
      <c r="C219" s="112">
        <f>A219*Sheet1!D29</f>
        <v>14300</v>
      </c>
      <c r="E219" s="112">
        <f t="shared" si="7"/>
        <v>17035.493565903755</v>
      </c>
      <c r="O219" s="113">
        <f>Sheet1!F67</f>
        <v>22.526272483839676</v>
      </c>
    </row>
    <row r="220" spans="1:15" ht="12.75">
      <c r="A220">
        <v>28</v>
      </c>
      <c r="B220" s="112">
        <f t="shared" si="8"/>
        <v>32220.597627330306</v>
      </c>
      <c r="C220" s="112">
        <f>A220*Sheet1!D29</f>
        <v>14560</v>
      </c>
      <c r="E220" s="112">
        <f t="shared" si="7"/>
        <v>17660.597627330306</v>
      </c>
      <c r="O220" s="113">
        <f>Sheet1!F67</f>
        <v>22.526272483839676</v>
      </c>
    </row>
    <row r="221" spans="1:15" ht="12.75">
      <c r="A221">
        <v>28.5</v>
      </c>
      <c r="B221" s="112">
        <f t="shared" si="8"/>
        <v>33116.96482499878</v>
      </c>
      <c r="C221" s="112">
        <f>A221*Sheet1!D29</f>
        <v>14820</v>
      </c>
      <c r="E221" s="112">
        <f t="shared" si="7"/>
        <v>18296.964824998777</v>
      </c>
      <c r="O221" s="113">
        <f>Sheet1!F67</f>
        <v>22.526272483839676</v>
      </c>
    </row>
    <row r="222" spans="1:15" ht="12.75">
      <c r="A222">
        <v>29</v>
      </c>
      <c r="B222" s="112">
        <f t="shared" si="8"/>
        <v>34024.59515890917</v>
      </c>
      <c r="C222" s="112">
        <f>A222*Sheet1!D29</f>
        <v>15080</v>
      </c>
      <c r="E222" s="112">
        <f t="shared" si="7"/>
        <v>18944.595158909167</v>
      </c>
      <c r="O222" s="113">
        <f>Sheet1!F67</f>
        <v>22.526272483839676</v>
      </c>
    </row>
    <row r="223" spans="1:15" ht="12.75">
      <c r="A223">
        <v>29.5</v>
      </c>
      <c r="B223" s="112">
        <f t="shared" si="8"/>
        <v>34943.48862906148</v>
      </c>
      <c r="C223" s="112">
        <f>A223*Sheet1!D29</f>
        <v>15340</v>
      </c>
      <c r="E223" s="112">
        <f t="shared" si="7"/>
        <v>19603.488629061478</v>
      </c>
      <c r="O223" s="113">
        <f>Sheet1!F67</f>
        <v>22.526272483839676</v>
      </c>
    </row>
    <row r="224" spans="1:15" ht="12.75">
      <c r="A224">
        <v>30</v>
      </c>
      <c r="B224" s="112">
        <f t="shared" si="8"/>
        <v>35873.64523545571</v>
      </c>
      <c r="C224" s="112">
        <f>A224*Sheet1!D29</f>
        <v>15600</v>
      </c>
      <c r="E224" s="112">
        <f t="shared" si="7"/>
        <v>20273.645235455708</v>
      </c>
      <c r="O224" s="113">
        <f>Sheet1!F67</f>
        <v>22.526272483839676</v>
      </c>
    </row>
    <row r="225" spans="1:15" ht="12.75">
      <c r="A225">
        <v>30.5</v>
      </c>
      <c r="B225" s="112">
        <f t="shared" si="8"/>
        <v>36815.06497809186</v>
      </c>
      <c r="C225" s="112">
        <f>A225*Sheet1!D29</f>
        <v>15860</v>
      </c>
      <c r="E225" s="112">
        <f t="shared" si="7"/>
        <v>20955.064978091857</v>
      </c>
      <c r="O225" s="113">
        <f>Sheet1!F67</f>
        <v>22.526272483839676</v>
      </c>
    </row>
    <row r="226" spans="1:15" ht="12.75">
      <c r="A226">
        <v>31</v>
      </c>
      <c r="B226" s="112">
        <f t="shared" si="8"/>
        <v>37767.74785696993</v>
      </c>
      <c r="C226" s="112">
        <f>A226*Sheet1!D29</f>
        <v>16120</v>
      </c>
      <c r="E226" s="112">
        <f t="shared" si="7"/>
        <v>21647.74785696993</v>
      </c>
      <c r="O226" s="113">
        <f>Sheet1!F67</f>
        <v>22.526272483839676</v>
      </c>
    </row>
    <row r="227" spans="1:15" ht="12.75">
      <c r="A227">
        <v>31.5</v>
      </c>
      <c r="B227" s="112">
        <f t="shared" si="8"/>
        <v>38731.69387208992</v>
      </c>
      <c r="C227" s="112">
        <f>A227*Sheet1!D29</f>
        <v>16380</v>
      </c>
      <c r="E227" s="112">
        <f t="shared" si="7"/>
        <v>22351.69387208992</v>
      </c>
      <c r="O227" s="113">
        <f>Sheet1!F67</f>
        <v>22.526272483839676</v>
      </c>
    </row>
    <row r="228" spans="1:15" ht="12.75">
      <c r="A228">
        <v>32</v>
      </c>
      <c r="B228" s="112">
        <f t="shared" si="8"/>
        <v>39706.90302345183</v>
      </c>
      <c r="C228" s="112">
        <f>A228*Sheet1!D29</f>
        <v>16640</v>
      </c>
      <c r="E228" s="112">
        <f t="shared" si="7"/>
        <v>23066.90302345183</v>
      </c>
      <c r="O228" s="113">
        <f>Sheet1!F67</f>
        <v>22.526272483839676</v>
      </c>
    </row>
    <row r="229" spans="1:15" ht="12.75">
      <c r="A229">
        <v>32.5</v>
      </c>
      <c r="B229" s="112">
        <f t="shared" si="8"/>
        <v>40693.37531105566</v>
      </c>
      <c r="C229" s="112">
        <f>A229*Sheet1!D29</f>
        <v>16900</v>
      </c>
      <c r="E229" s="112">
        <f t="shared" si="7"/>
        <v>23793.375311055657</v>
      </c>
      <c r="O229" s="113">
        <f>Sheet1!F67</f>
        <v>22.526272483839676</v>
      </c>
    </row>
    <row r="230" spans="1:15" ht="12.75">
      <c r="A230">
        <v>33</v>
      </c>
      <c r="B230" s="112">
        <f t="shared" si="8"/>
        <v>41691.110734901406</v>
      </c>
      <c r="C230" s="112">
        <f>A230*Sheet1!D29</f>
        <v>17160</v>
      </c>
      <c r="E230" s="112">
        <f t="shared" si="7"/>
        <v>24531.11073490141</v>
      </c>
      <c r="O230" s="113">
        <f>Sheet1!F67</f>
        <v>22.526272483839676</v>
      </c>
    </row>
    <row r="231" spans="1:15" ht="12.75">
      <c r="A231">
        <v>33.5</v>
      </c>
      <c r="B231" s="112">
        <f t="shared" si="8"/>
        <v>42700.10929498907</v>
      </c>
      <c r="C231" s="112">
        <f>A231*Sheet1!D29</f>
        <v>17420</v>
      </c>
      <c r="E231" s="112">
        <f t="shared" si="7"/>
        <v>25280.109294989077</v>
      </c>
      <c r="O231" s="113">
        <f>Sheet1!F67</f>
        <v>22.526272483839676</v>
      </c>
    </row>
    <row r="232" spans="1:15" ht="12.75">
      <c r="A232">
        <v>34</v>
      </c>
      <c r="B232" s="112">
        <f t="shared" si="8"/>
        <v>43720.37099131866</v>
      </c>
      <c r="C232" s="112">
        <f>A232*Sheet1!D29</f>
        <v>17680</v>
      </c>
      <c r="E232" s="112">
        <f t="shared" si="7"/>
        <v>26040.370991318665</v>
      </c>
      <c r="O232" s="113">
        <f>Sheet1!F67</f>
        <v>22.526272483839676</v>
      </c>
    </row>
    <row r="233" spans="1:15" ht="12.75">
      <c r="A233">
        <v>34.5</v>
      </c>
      <c r="B233" s="112">
        <f t="shared" si="8"/>
        <v>44751.895823890176</v>
      </c>
      <c r="C233" s="112">
        <f>A233*Sheet1!D29</f>
        <v>17940</v>
      </c>
      <c r="E233" s="112">
        <f t="shared" si="7"/>
        <v>26811.895823890176</v>
      </c>
      <c r="O233" s="113">
        <f>Sheet1!F67</f>
        <v>22.526272483839676</v>
      </c>
    </row>
    <row r="234" spans="1:15" ht="12.75">
      <c r="A234">
        <v>35</v>
      </c>
      <c r="B234" s="112">
        <f t="shared" si="8"/>
        <v>45794.6837927036</v>
      </c>
      <c r="C234" s="112">
        <f>A234*Sheet1!D29</f>
        <v>18200</v>
      </c>
      <c r="E234" s="112">
        <f t="shared" si="7"/>
        <v>27594.683792703603</v>
      </c>
      <c r="O234" s="113">
        <f>Sheet1!F67</f>
        <v>22.526272483839676</v>
      </c>
    </row>
    <row r="235" spans="1:15" ht="12.75">
      <c r="A235">
        <v>35.5</v>
      </c>
      <c r="B235" s="112">
        <f t="shared" si="8"/>
        <v>46848.73489775896</v>
      </c>
      <c r="C235" s="112">
        <f>A235*Sheet1!D29</f>
        <v>18460</v>
      </c>
      <c r="E235" s="112">
        <f t="shared" si="7"/>
        <v>28388.734897758954</v>
      </c>
      <c r="O235" s="113">
        <f>Sheet1!F67</f>
        <v>22.526272483839676</v>
      </c>
    </row>
    <row r="236" spans="1:15" ht="12.75">
      <c r="A236">
        <v>36</v>
      </c>
      <c r="B236" s="112">
        <f t="shared" si="8"/>
        <v>47914.049139056224</v>
      </c>
      <c r="C236" s="112">
        <f>A236*Sheet1!D29</f>
        <v>18720</v>
      </c>
      <c r="E236" s="112">
        <f t="shared" si="7"/>
        <v>29194.04913905622</v>
      </c>
      <c r="O236" s="113">
        <f>Sheet1!F67</f>
        <v>22.526272483839676</v>
      </c>
    </row>
    <row r="237" spans="1:15" ht="12.75">
      <c r="A237">
        <v>36.5</v>
      </c>
      <c r="B237" s="112">
        <f t="shared" si="8"/>
        <v>48990.62651659541</v>
      </c>
      <c r="C237" s="112">
        <f>A237*Sheet1!D29</f>
        <v>18980</v>
      </c>
      <c r="E237" s="112">
        <f t="shared" si="7"/>
        <v>30010.62651659541</v>
      </c>
      <c r="O237" s="113">
        <f>Sheet1!F67</f>
        <v>22.526272483839676</v>
      </c>
    </row>
    <row r="238" spans="1:15" ht="12.75">
      <c r="A238">
        <v>37</v>
      </c>
      <c r="B238" s="112">
        <f t="shared" si="8"/>
        <v>50078.467030376516</v>
      </c>
      <c r="C238" s="112">
        <f>A238*Sheet1!D29</f>
        <v>19240</v>
      </c>
      <c r="E238" s="112">
        <f t="shared" si="7"/>
        <v>30838.467030376516</v>
      </c>
      <c r="O238" s="113">
        <f>Sheet1!F67</f>
        <v>22.526272483839676</v>
      </c>
    </row>
    <row r="239" spans="1:15" ht="12.75">
      <c r="A239">
        <v>37.5</v>
      </c>
      <c r="B239" s="112">
        <f t="shared" si="8"/>
        <v>51177.57068039954</v>
      </c>
      <c r="C239" s="112">
        <f>A239*Sheet1!D29</f>
        <v>19500</v>
      </c>
      <c r="E239" s="112">
        <f t="shared" si="7"/>
        <v>31677.570680399545</v>
      </c>
      <c r="O239" s="113">
        <f>Sheet1!F67</f>
        <v>22.526272483839676</v>
      </c>
    </row>
    <row r="240" spans="1:15" ht="12.75">
      <c r="A240">
        <v>38</v>
      </c>
      <c r="B240" s="112">
        <f t="shared" si="8"/>
        <v>52287.937466664494</v>
      </c>
      <c r="C240" s="112">
        <f>A240*Sheet1!D29</f>
        <v>19760</v>
      </c>
      <c r="E240" s="112">
        <f t="shared" si="7"/>
        <v>32527.937466664494</v>
      </c>
      <c r="O240" s="113">
        <f>Sheet1!F67</f>
        <v>22.526272483839676</v>
      </c>
    </row>
    <row r="241" spans="1:15" ht="12.75">
      <c r="A241">
        <v>38.5</v>
      </c>
      <c r="B241" s="112">
        <f t="shared" si="8"/>
        <v>53409.56738917136</v>
      </c>
      <c r="C241" s="112">
        <f>A241*Sheet1!D29</f>
        <v>20020</v>
      </c>
      <c r="E241" s="112">
        <f t="shared" si="7"/>
        <v>33389.56738917136</v>
      </c>
      <c r="O241" s="113">
        <f>Sheet1!F67</f>
        <v>22.526272483839676</v>
      </c>
    </row>
    <row r="242" spans="1:15" ht="12.75">
      <c r="A242">
        <v>39</v>
      </c>
      <c r="B242" s="112">
        <f t="shared" si="8"/>
        <v>54542.460447920144</v>
      </c>
      <c r="C242" s="112">
        <f>A242*Sheet1!D29</f>
        <v>20280</v>
      </c>
      <c r="E242" s="112">
        <f t="shared" si="7"/>
        <v>34262.460447920144</v>
      </c>
      <c r="O242" s="113">
        <f>Sheet1!F67</f>
        <v>22.526272483839676</v>
      </c>
    </row>
    <row r="243" spans="1:15" ht="12.75">
      <c r="A243">
        <v>39.5</v>
      </c>
      <c r="B243" s="112">
        <f t="shared" si="8"/>
        <v>55686.616642910856</v>
      </c>
      <c r="C243" s="112">
        <f>A243*Sheet1!D29</f>
        <v>20540</v>
      </c>
      <c r="E243" s="112">
        <f t="shared" si="7"/>
        <v>35146.616642910856</v>
      </c>
      <c r="O243" s="113">
        <f>Sheet1!F67</f>
        <v>22.526272483839676</v>
      </c>
    </row>
    <row r="244" spans="1:15" ht="12.75">
      <c r="A244">
        <v>40</v>
      </c>
      <c r="B244" s="112">
        <f t="shared" si="8"/>
        <v>56842.03597414348</v>
      </c>
      <c r="C244" s="112">
        <f>A244*Sheet1!D29</f>
        <v>20800</v>
      </c>
      <c r="E244" s="112">
        <f t="shared" si="7"/>
        <v>36042.03597414348</v>
      </c>
      <c r="O244" s="113">
        <f>Sheet1!F67</f>
        <v>22.526272483839676</v>
      </c>
    </row>
    <row r="245" spans="1:15" ht="12.75">
      <c r="A245">
        <v>40.5</v>
      </c>
      <c r="B245" s="112">
        <f t="shared" si="8"/>
        <v>58008.71844161803</v>
      </c>
      <c r="C245" s="112">
        <f>A245*Sheet1!D29</f>
        <v>21060</v>
      </c>
      <c r="E245" s="112">
        <f t="shared" si="7"/>
        <v>36948.71844161803</v>
      </c>
      <c r="O245" s="113">
        <f>Sheet1!F67</f>
        <v>22.526272483839676</v>
      </c>
    </row>
    <row r="246" spans="1:15" ht="12.75">
      <c r="A246">
        <v>41</v>
      </c>
      <c r="B246" s="112">
        <f t="shared" si="8"/>
        <v>59186.664045334495</v>
      </c>
      <c r="C246" s="112">
        <f>A246*Sheet1!D29</f>
        <v>21320</v>
      </c>
      <c r="E246" s="112">
        <f t="shared" si="7"/>
        <v>37866.664045334495</v>
      </c>
      <c r="O246" s="113">
        <f>Sheet1!F67</f>
        <v>22.526272483839676</v>
      </c>
    </row>
    <row r="247" spans="1:15" ht="12.75">
      <c r="A247">
        <v>41.5</v>
      </c>
      <c r="B247" s="112">
        <f t="shared" si="8"/>
        <v>60375.872785292886</v>
      </c>
      <c r="C247" s="112">
        <f>A247*Sheet1!D29</f>
        <v>21580</v>
      </c>
      <c r="E247" s="112">
        <f t="shared" si="7"/>
        <v>38795.872785292886</v>
      </c>
      <c r="O247" s="113">
        <f>Sheet1!F67</f>
        <v>22.526272483839676</v>
      </c>
    </row>
    <row r="248" spans="1:15" ht="12.75">
      <c r="A248">
        <v>42</v>
      </c>
      <c r="B248" s="112">
        <f t="shared" si="8"/>
        <v>61576.34466149319</v>
      </c>
      <c r="C248" s="112">
        <f>A248*Sheet1!D29</f>
        <v>21840</v>
      </c>
      <c r="E248" s="112">
        <f t="shared" si="7"/>
        <v>39736.34466149319</v>
      </c>
      <c r="O248" s="113">
        <f>Sheet1!F67</f>
        <v>22.526272483839676</v>
      </c>
    </row>
    <row r="249" spans="1:15" ht="12.75">
      <c r="A249">
        <v>42.5</v>
      </c>
      <c r="B249" s="112">
        <f t="shared" si="8"/>
        <v>62788.07967393542</v>
      </c>
      <c r="C249" s="112">
        <f>A249*Sheet1!D29</f>
        <v>22100</v>
      </c>
      <c r="E249" s="112">
        <f t="shared" si="7"/>
        <v>40688.07967393542</v>
      </c>
      <c r="O249" s="113">
        <f>Sheet1!F67</f>
        <v>22.526272483839676</v>
      </c>
    </row>
    <row r="250" spans="1:15" ht="12.75">
      <c r="A250">
        <v>43</v>
      </c>
      <c r="B250" s="112">
        <f t="shared" si="8"/>
        <v>64011.07782261956</v>
      </c>
      <c r="C250" s="112">
        <f>A250*Sheet1!D29</f>
        <v>22360</v>
      </c>
      <c r="E250" s="112">
        <f t="shared" si="7"/>
        <v>41651.07782261956</v>
      </c>
      <c r="O250" s="113">
        <f>Sheet1!F67</f>
        <v>22.526272483839676</v>
      </c>
    </row>
    <row r="251" spans="1:15" ht="12.75">
      <c r="A251">
        <v>43.5</v>
      </c>
      <c r="B251" s="112">
        <f t="shared" si="8"/>
        <v>65245.33910754563</v>
      </c>
      <c r="C251" s="112">
        <f>A251*Sheet1!D29</f>
        <v>22620</v>
      </c>
      <c r="E251" s="112">
        <f t="shared" si="7"/>
        <v>42625.33910754563</v>
      </c>
      <c r="O251" s="113">
        <f>Sheet1!F67</f>
        <v>22.526272483839676</v>
      </c>
    </row>
    <row r="252" spans="1:15" ht="12.75">
      <c r="A252">
        <v>44</v>
      </c>
      <c r="B252" s="112">
        <f t="shared" si="8"/>
        <v>66490.86352871361</v>
      </c>
      <c r="C252" s="112">
        <f>A252*Sheet1!D29</f>
        <v>22880</v>
      </c>
      <c r="E252" s="112">
        <f t="shared" si="7"/>
        <v>43610.86352871361</v>
      </c>
      <c r="O252" s="113">
        <f>Sheet1!F67</f>
        <v>22.526272483839676</v>
      </c>
    </row>
    <row r="253" spans="1:15" ht="12.75">
      <c r="A253">
        <v>44.5</v>
      </c>
      <c r="B253" s="112">
        <f t="shared" si="8"/>
        <v>67747.65108612351</v>
      </c>
      <c r="C253" s="112">
        <f>A253*Sheet1!D29</f>
        <v>23140</v>
      </c>
      <c r="E253" s="112">
        <f t="shared" si="7"/>
        <v>44607.65108612352</v>
      </c>
      <c r="O253" s="113">
        <f>Sheet1!F67</f>
        <v>22.526272483839676</v>
      </c>
    </row>
    <row r="254" spans="1:15" ht="12.75">
      <c r="A254">
        <v>45</v>
      </c>
      <c r="B254" s="112">
        <f t="shared" si="8"/>
        <v>69015.70177977535</v>
      </c>
      <c r="C254" s="112">
        <f>A254*Sheet1!D29</f>
        <v>23400</v>
      </c>
      <c r="E254" s="112">
        <f t="shared" si="7"/>
        <v>45615.70177977534</v>
      </c>
      <c r="O254" s="113">
        <f>Sheet1!F67</f>
        <v>22.526272483839676</v>
      </c>
    </row>
    <row r="255" spans="1:15" ht="12.75">
      <c r="A255">
        <v>45.5</v>
      </c>
      <c r="B255" s="112">
        <f t="shared" si="8"/>
        <v>70295.01560966909</v>
      </c>
      <c r="C255" s="112">
        <f>A255*Sheet1!D29</f>
        <v>23660</v>
      </c>
      <c r="E255" s="112">
        <f t="shared" si="7"/>
        <v>46635.01560966909</v>
      </c>
      <c r="O255" s="113">
        <f>Sheet1!F67</f>
        <v>22.526272483839676</v>
      </c>
    </row>
    <row r="256" spans="1:15" ht="12.75">
      <c r="A256">
        <v>46</v>
      </c>
      <c r="B256" s="112">
        <f t="shared" si="8"/>
        <v>71585.59257580475</v>
      </c>
      <c r="C256" s="112">
        <f>A256*Sheet1!D29</f>
        <v>23920</v>
      </c>
      <c r="E256" s="112">
        <f t="shared" si="7"/>
        <v>47665.59257580475</v>
      </c>
      <c r="O256" s="113">
        <f>Sheet1!F67</f>
        <v>22.526272483839676</v>
      </c>
    </row>
    <row r="257" spans="1:15" ht="12.75">
      <c r="A257">
        <v>46.5</v>
      </c>
      <c r="B257" s="112">
        <f t="shared" si="8"/>
        <v>72887.43267818235</v>
      </c>
      <c r="C257" s="112">
        <f>A257*Sheet1!D29</f>
        <v>24180</v>
      </c>
      <c r="E257" s="112">
        <f t="shared" si="7"/>
        <v>48707.43267818234</v>
      </c>
      <c r="O257" s="113">
        <f>Sheet1!F67</f>
        <v>22.526272483839676</v>
      </c>
    </row>
    <row r="258" spans="1:15" ht="12.75">
      <c r="A258">
        <v>47</v>
      </c>
      <c r="B258" s="112">
        <f t="shared" si="8"/>
        <v>74200.53591680185</v>
      </c>
      <c r="C258" s="112">
        <f>A258*Sheet1!D29</f>
        <v>24440</v>
      </c>
      <c r="E258" s="112">
        <f t="shared" si="7"/>
        <v>49760.53591680185</v>
      </c>
      <c r="O258" s="113">
        <f>Sheet1!F67</f>
        <v>22.526272483839676</v>
      </c>
    </row>
    <row r="259" spans="1:15" ht="12.75">
      <c r="A259">
        <v>47.5</v>
      </c>
      <c r="B259" s="112">
        <f t="shared" si="8"/>
        <v>75524.90229166327</v>
      </c>
      <c r="C259" s="112">
        <f>A259*Sheet1!D29</f>
        <v>24700</v>
      </c>
      <c r="E259" s="112">
        <f t="shared" si="7"/>
        <v>50824.90229166327</v>
      </c>
      <c r="O259" s="113">
        <f>Sheet1!F67</f>
        <v>22.526272483839676</v>
      </c>
    </row>
    <row r="260" spans="1:15" ht="12.75">
      <c r="A260">
        <v>48</v>
      </c>
      <c r="B260" s="112">
        <f t="shared" si="8"/>
        <v>76860.5318027666</v>
      </c>
      <c r="C260" s="112">
        <f>A260*Sheet1!D29</f>
        <v>24960</v>
      </c>
      <c r="E260" s="112">
        <f t="shared" si="7"/>
        <v>51900.531802766614</v>
      </c>
      <c r="O260" s="113">
        <f>Sheet1!F67</f>
        <v>22.526272483839676</v>
      </c>
    </row>
    <row r="261" spans="1:15" ht="12.75">
      <c r="A261">
        <v>48.5</v>
      </c>
      <c r="B261" s="112">
        <f t="shared" si="8"/>
        <v>78207.42445011188</v>
      </c>
      <c r="C261" s="112">
        <f>A261*Sheet1!D29</f>
        <v>25220</v>
      </c>
      <c r="E261" s="112">
        <f t="shared" si="7"/>
        <v>52987.42445011188</v>
      </c>
      <c r="O261" s="113">
        <f>Sheet1!F67</f>
        <v>22.526272483839676</v>
      </c>
    </row>
    <row r="262" spans="1:15" ht="12.75">
      <c r="A262">
        <v>49</v>
      </c>
      <c r="B262" s="112">
        <f t="shared" si="8"/>
        <v>79565.58023369906</v>
      </c>
      <c r="C262" s="112">
        <f>A262*Sheet1!D29</f>
        <v>25480</v>
      </c>
      <c r="E262" s="112">
        <f aca="true" t="shared" si="9" ref="E262:E325">(A262*A262)*O262</f>
        <v>54085.58023369906</v>
      </c>
      <c r="O262" s="113">
        <f>Sheet1!F67</f>
        <v>22.526272483839676</v>
      </c>
    </row>
    <row r="263" spans="1:15" ht="12.75">
      <c r="A263">
        <v>49.5</v>
      </c>
      <c r="B263" s="112">
        <f t="shared" si="8"/>
        <v>80934.99915352816</v>
      </c>
      <c r="C263" s="112">
        <f>A263*Sheet1!D29</f>
        <v>25740</v>
      </c>
      <c r="E263" s="112">
        <f t="shared" si="9"/>
        <v>55194.999153528166</v>
      </c>
      <c r="O263" s="113">
        <f>Sheet1!F67</f>
        <v>22.526272483839676</v>
      </c>
    </row>
    <row r="264" spans="1:15" ht="12.75">
      <c r="A264">
        <v>50</v>
      </c>
      <c r="B264" s="112">
        <f aca="true" t="shared" si="10" ref="B264:B327">C264+E264</f>
        <v>82315.68120959919</v>
      </c>
      <c r="C264" s="112">
        <f>A264*Sheet1!D29</f>
        <v>26000</v>
      </c>
      <c r="E264" s="112">
        <f t="shared" si="9"/>
        <v>56315.68120959919</v>
      </c>
      <c r="O264" s="113">
        <f>Sheet1!F67</f>
        <v>22.526272483839676</v>
      </c>
    </row>
    <row r="265" spans="1:15" ht="12.75">
      <c r="A265">
        <v>51</v>
      </c>
      <c r="B265" s="112">
        <f t="shared" si="10"/>
        <v>85110.834730467</v>
      </c>
      <c r="C265" s="112">
        <f>A265*Sheet1!D29</f>
        <v>26520</v>
      </c>
      <c r="E265" s="112">
        <f t="shared" si="9"/>
        <v>58590.834730466995</v>
      </c>
      <c r="O265" s="113">
        <f>Sheet1!F67</f>
        <v>22.526272483839676</v>
      </c>
    </row>
    <row r="266" spans="1:15" ht="12.75">
      <c r="A266">
        <v>52</v>
      </c>
      <c r="B266" s="112">
        <f t="shared" si="10"/>
        <v>87951.04079630249</v>
      </c>
      <c r="C266" s="112">
        <f>A266*Sheet1!D29</f>
        <v>27040</v>
      </c>
      <c r="E266" s="112">
        <f t="shared" si="9"/>
        <v>60911.040796302485</v>
      </c>
      <c r="O266" s="113">
        <f>Sheet1!F67</f>
        <v>22.526272483839676</v>
      </c>
    </row>
    <row r="267" spans="1:15" ht="12.75">
      <c r="A267">
        <v>53</v>
      </c>
      <c r="B267" s="112">
        <f t="shared" si="10"/>
        <v>90836.29940710566</v>
      </c>
      <c r="C267" s="112">
        <f>A267*Sheet1!D29</f>
        <v>27560</v>
      </c>
      <c r="E267" s="112">
        <f t="shared" si="9"/>
        <v>63276.29940710565</v>
      </c>
      <c r="O267" s="113">
        <f>Sheet1!F67</f>
        <v>22.526272483839676</v>
      </c>
    </row>
    <row r="268" spans="1:15" ht="12.75">
      <c r="A268">
        <v>54</v>
      </c>
      <c r="B268" s="112">
        <f t="shared" si="10"/>
        <v>93766.61056287649</v>
      </c>
      <c r="C268" s="112">
        <f>A268*Sheet1!D29</f>
        <v>28080</v>
      </c>
      <c r="E268" s="112">
        <f t="shared" si="9"/>
        <v>65686.61056287649</v>
      </c>
      <c r="O268" s="113">
        <f>Sheet1!F67</f>
        <v>22.526272483839676</v>
      </c>
    </row>
    <row r="269" spans="1:15" ht="12.75">
      <c r="A269">
        <v>55</v>
      </c>
      <c r="B269" s="112">
        <f t="shared" si="10"/>
        <v>96741.97426361502</v>
      </c>
      <c r="C269" s="112">
        <f>A269*Sheet1!D29</f>
        <v>28600</v>
      </c>
      <c r="E269" s="112">
        <f t="shared" si="9"/>
        <v>68141.97426361502</v>
      </c>
      <c r="O269" s="113">
        <f>Sheet1!F67</f>
        <v>22.526272483839676</v>
      </c>
    </row>
    <row r="270" spans="1:15" ht="12.75">
      <c r="A270">
        <v>56</v>
      </c>
      <c r="B270" s="112">
        <f t="shared" si="10"/>
        <v>99762.39050932122</v>
      </c>
      <c r="C270" s="112">
        <f>A270*Sheet1!D29</f>
        <v>29120</v>
      </c>
      <c r="E270" s="112">
        <f t="shared" si="9"/>
        <v>70642.39050932122</v>
      </c>
      <c r="O270" s="113">
        <f>Sheet1!F67</f>
        <v>22.526272483839676</v>
      </c>
    </row>
    <row r="271" spans="1:15" ht="12.75">
      <c r="A271">
        <v>57</v>
      </c>
      <c r="B271" s="112">
        <f t="shared" si="10"/>
        <v>102827.8592999951</v>
      </c>
      <c r="C271" s="112">
        <f>A271*Sheet1!D29</f>
        <v>29640</v>
      </c>
      <c r="E271" s="112">
        <f t="shared" si="9"/>
        <v>73187.8592999951</v>
      </c>
      <c r="O271" s="113">
        <f>Sheet1!F67</f>
        <v>22.526272483839676</v>
      </c>
    </row>
    <row r="272" spans="1:15" ht="12.75">
      <c r="A272">
        <v>58</v>
      </c>
      <c r="B272" s="112">
        <f t="shared" si="10"/>
        <v>105938.38063563667</v>
      </c>
      <c r="C272" s="112">
        <f>A272*Sheet1!D29</f>
        <v>30160</v>
      </c>
      <c r="E272" s="112">
        <f t="shared" si="9"/>
        <v>75778.38063563667</v>
      </c>
      <c r="O272" s="113">
        <f>Sheet1!F67</f>
        <v>22.526272483839676</v>
      </c>
    </row>
    <row r="273" spans="1:15" ht="12.75">
      <c r="A273">
        <v>59</v>
      </c>
      <c r="B273" s="112">
        <f t="shared" si="10"/>
        <v>109093.95451624591</v>
      </c>
      <c r="C273" s="112">
        <f>A273*Sheet1!D29</f>
        <v>30680</v>
      </c>
      <c r="E273" s="112">
        <f t="shared" si="9"/>
        <v>78413.95451624591</v>
      </c>
      <c r="O273" s="113">
        <f>Sheet1!F67</f>
        <v>22.526272483839676</v>
      </c>
    </row>
    <row r="274" spans="1:15" ht="12.75">
      <c r="A274">
        <v>60</v>
      </c>
      <c r="B274" s="112">
        <f t="shared" si="10"/>
        <v>112294.58094182283</v>
      </c>
      <c r="C274" s="112">
        <f>A274*Sheet1!D29</f>
        <v>31200</v>
      </c>
      <c r="E274" s="112">
        <f t="shared" si="9"/>
        <v>81094.58094182283</v>
      </c>
      <c r="O274" s="113">
        <f>Sheet1!F67</f>
        <v>22.526272483839676</v>
      </c>
    </row>
    <row r="275" spans="1:15" ht="12.75">
      <c r="A275">
        <v>61</v>
      </c>
      <c r="B275" s="112">
        <f t="shared" si="10"/>
        <v>115540.25991236743</v>
      </c>
      <c r="C275" s="112">
        <f>A275*Sheet1!D29</f>
        <v>31720</v>
      </c>
      <c r="E275" s="112">
        <f t="shared" si="9"/>
        <v>83820.25991236743</v>
      </c>
      <c r="O275" s="113">
        <f>Sheet1!F67</f>
        <v>22.526272483839676</v>
      </c>
    </row>
    <row r="276" spans="1:15" ht="12.75">
      <c r="A276">
        <v>62</v>
      </c>
      <c r="B276" s="112">
        <f t="shared" si="10"/>
        <v>118830.99142787972</v>
      </c>
      <c r="C276" s="112">
        <f>A276*Sheet1!D29</f>
        <v>32240</v>
      </c>
      <c r="E276" s="112">
        <f t="shared" si="9"/>
        <v>86590.99142787972</v>
      </c>
      <c r="O276" s="113">
        <f>Sheet1!F67</f>
        <v>22.526272483839676</v>
      </c>
    </row>
    <row r="277" spans="1:15" ht="12.75">
      <c r="A277">
        <v>63</v>
      </c>
      <c r="B277" s="112">
        <f t="shared" si="10"/>
        <v>122166.77548835968</v>
      </c>
      <c r="C277" s="112">
        <f>A277*Sheet1!D29</f>
        <v>32760</v>
      </c>
      <c r="E277" s="112">
        <f t="shared" si="9"/>
        <v>89406.77548835968</v>
      </c>
      <c r="O277" s="113">
        <f>Sheet1!F67</f>
        <v>22.526272483839676</v>
      </c>
    </row>
    <row r="278" spans="1:15" ht="12.75">
      <c r="A278">
        <v>64</v>
      </c>
      <c r="B278" s="112">
        <f t="shared" si="10"/>
        <v>125547.61209380731</v>
      </c>
      <c r="C278" s="112">
        <f>A278*Sheet1!D29</f>
        <v>33280</v>
      </c>
      <c r="E278" s="112">
        <f t="shared" si="9"/>
        <v>92267.61209380731</v>
      </c>
      <c r="O278" s="113">
        <f>Sheet1!F67</f>
        <v>22.526272483839676</v>
      </c>
    </row>
    <row r="279" spans="1:15" ht="12.75">
      <c r="A279">
        <v>65</v>
      </c>
      <c r="B279" s="112">
        <f t="shared" si="10"/>
        <v>128973.50124422263</v>
      </c>
      <c r="C279" s="112">
        <f>A279*Sheet1!D29</f>
        <v>33800</v>
      </c>
      <c r="E279" s="112">
        <f t="shared" si="9"/>
        <v>95173.50124422263</v>
      </c>
      <c r="O279" s="113">
        <f>Sheet1!F67</f>
        <v>22.526272483839676</v>
      </c>
    </row>
    <row r="280" spans="1:15" ht="12.75">
      <c r="A280">
        <v>66</v>
      </c>
      <c r="B280" s="112">
        <f t="shared" si="10"/>
        <v>132444.44293960562</v>
      </c>
      <c r="C280" s="112">
        <f>A280*Sheet1!D29</f>
        <v>34320</v>
      </c>
      <c r="E280" s="112">
        <f t="shared" si="9"/>
        <v>98124.44293960564</v>
      </c>
      <c r="O280" s="113">
        <f>Sheet1!F67</f>
        <v>22.526272483839676</v>
      </c>
    </row>
    <row r="281" spans="1:15" ht="12.75">
      <c r="A281">
        <v>67</v>
      </c>
      <c r="B281" s="112">
        <f t="shared" si="10"/>
        <v>135960.4371799563</v>
      </c>
      <c r="C281" s="112">
        <f>A281*Sheet1!D29</f>
        <v>34840</v>
      </c>
      <c r="E281" s="112">
        <f t="shared" si="9"/>
        <v>101120.43717995631</v>
      </c>
      <c r="O281" s="113">
        <f>Sheet1!F67</f>
        <v>22.526272483839676</v>
      </c>
    </row>
    <row r="282" spans="1:15" ht="12.75">
      <c r="A282">
        <v>68</v>
      </c>
      <c r="B282" s="112">
        <f t="shared" si="10"/>
        <v>139521.48396527465</v>
      </c>
      <c r="C282" s="112">
        <f>A282*Sheet1!D29</f>
        <v>35360</v>
      </c>
      <c r="E282" s="112">
        <f t="shared" si="9"/>
        <v>104161.48396527466</v>
      </c>
      <c r="O282" s="113">
        <f>Sheet1!F67</f>
        <v>22.526272483839676</v>
      </c>
    </row>
    <row r="283" spans="1:15" ht="12.75">
      <c r="A283">
        <v>69</v>
      </c>
      <c r="B283" s="112">
        <f t="shared" si="10"/>
        <v>143127.5832955607</v>
      </c>
      <c r="C283" s="112">
        <f>A283*Sheet1!D29</f>
        <v>35880</v>
      </c>
      <c r="E283" s="112">
        <f t="shared" si="9"/>
        <v>107247.5832955607</v>
      </c>
      <c r="O283" s="113">
        <f>Sheet1!F67</f>
        <v>22.526272483839676</v>
      </c>
    </row>
    <row r="284" spans="1:15" ht="12.75">
      <c r="A284">
        <v>70</v>
      </c>
      <c r="B284" s="112">
        <f t="shared" si="10"/>
        <v>146778.7351708144</v>
      </c>
      <c r="C284" s="112">
        <f>A284*Sheet1!D29</f>
        <v>36400</v>
      </c>
      <c r="E284" s="112">
        <f t="shared" si="9"/>
        <v>110378.73517081441</v>
      </c>
      <c r="O284" s="113">
        <f>Sheet1!F67</f>
        <v>22.526272483839676</v>
      </c>
    </row>
    <row r="285" spans="1:15" ht="12.75">
      <c r="A285">
        <v>71</v>
      </c>
      <c r="B285" s="112">
        <f t="shared" si="10"/>
        <v>150474.93959103583</v>
      </c>
      <c r="C285" s="112">
        <f>A285*Sheet1!D29</f>
        <v>36920</v>
      </c>
      <c r="E285" s="112">
        <f t="shared" si="9"/>
        <v>113554.93959103581</v>
      </c>
      <c r="O285" s="113">
        <f>Sheet1!F67</f>
        <v>22.526272483839676</v>
      </c>
    </row>
    <row r="286" spans="1:15" ht="12.75">
      <c r="A286">
        <v>72</v>
      </c>
      <c r="B286" s="112">
        <f t="shared" si="10"/>
        <v>154216.1965562249</v>
      </c>
      <c r="C286" s="112">
        <f>A286*Sheet1!D29</f>
        <v>37440</v>
      </c>
      <c r="E286" s="112">
        <f t="shared" si="9"/>
        <v>116776.19655622488</v>
      </c>
      <c r="O286" s="113">
        <f>Sheet1!F67</f>
        <v>22.526272483839676</v>
      </c>
    </row>
    <row r="287" spans="1:15" ht="12.75">
      <c r="A287">
        <v>73</v>
      </c>
      <c r="B287" s="112">
        <f t="shared" si="10"/>
        <v>158002.50606638164</v>
      </c>
      <c r="C287" s="112">
        <f>A287*Sheet1!D29</f>
        <v>37960</v>
      </c>
      <c r="E287" s="112">
        <f t="shared" si="9"/>
        <v>120042.50606638164</v>
      </c>
      <c r="O287" s="113">
        <f>Sheet1!F67</f>
        <v>22.526272483839676</v>
      </c>
    </row>
    <row r="288" spans="1:15" ht="12.75">
      <c r="A288">
        <v>74</v>
      </c>
      <c r="B288" s="112">
        <f t="shared" si="10"/>
        <v>161833.86812150606</v>
      </c>
      <c r="C288" s="112">
        <f>A288*Sheet1!D29</f>
        <v>38480</v>
      </c>
      <c r="E288" s="112">
        <f t="shared" si="9"/>
        <v>123353.86812150606</v>
      </c>
      <c r="O288" s="113">
        <f>Sheet1!F67</f>
        <v>22.526272483839676</v>
      </c>
    </row>
    <row r="289" spans="1:15" ht="12.75">
      <c r="A289">
        <v>75</v>
      </c>
      <c r="B289" s="112">
        <f t="shared" si="10"/>
        <v>165710.28272159817</v>
      </c>
      <c r="C289" s="112">
        <f>A289*Sheet1!D29</f>
        <v>39000</v>
      </c>
      <c r="E289" s="112">
        <f t="shared" si="9"/>
        <v>126710.28272159818</v>
      </c>
      <c r="O289" s="113">
        <f>Sheet1!F67</f>
        <v>22.526272483839676</v>
      </c>
    </row>
    <row r="290" spans="1:15" ht="12.75">
      <c r="A290">
        <v>76</v>
      </c>
      <c r="B290" s="112">
        <f t="shared" si="10"/>
        <v>169631.74986665798</v>
      </c>
      <c r="C290" s="112">
        <f>A290*Sheet1!D29</f>
        <v>39520</v>
      </c>
      <c r="E290" s="112">
        <f t="shared" si="9"/>
        <v>130111.74986665798</v>
      </c>
      <c r="O290" s="113">
        <f>Sheet1!F67</f>
        <v>22.526272483839676</v>
      </c>
    </row>
    <row r="291" spans="1:15" ht="12.75">
      <c r="A291">
        <v>77</v>
      </c>
      <c r="B291" s="112">
        <f t="shared" si="10"/>
        <v>173598.26955668544</v>
      </c>
      <c r="C291" s="112">
        <f>A291*Sheet1!D29</f>
        <v>40040</v>
      </c>
      <c r="E291" s="112">
        <f t="shared" si="9"/>
        <v>133558.26955668544</v>
      </c>
      <c r="O291" s="113">
        <f>Sheet1!F67</f>
        <v>22.526272483839676</v>
      </c>
    </row>
    <row r="292" spans="1:15" ht="12.75">
      <c r="A292">
        <v>78</v>
      </c>
      <c r="B292" s="112">
        <f t="shared" si="10"/>
        <v>177609.84179168058</v>
      </c>
      <c r="C292" s="112">
        <f>A292*Sheet1!D29</f>
        <v>40560</v>
      </c>
      <c r="E292" s="112">
        <f t="shared" si="9"/>
        <v>137049.84179168058</v>
      </c>
      <c r="O292" s="113">
        <f>Sheet1!F67</f>
        <v>22.526272483839676</v>
      </c>
    </row>
    <row r="293" spans="1:15" ht="12.75">
      <c r="A293">
        <v>79</v>
      </c>
      <c r="B293" s="112">
        <f t="shared" si="10"/>
        <v>181666.46657164342</v>
      </c>
      <c r="C293" s="112">
        <f>A293*Sheet1!D29</f>
        <v>41080</v>
      </c>
      <c r="E293" s="112">
        <f t="shared" si="9"/>
        <v>140586.46657164342</v>
      </c>
      <c r="O293" s="113">
        <f>Sheet1!F67</f>
        <v>22.526272483839676</v>
      </c>
    </row>
    <row r="294" spans="1:15" ht="12.75">
      <c r="A294">
        <v>80</v>
      </c>
      <c r="B294" s="112">
        <f t="shared" si="10"/>
        <v>185768.14389657392</v>
      </c>
      <c r="C294" s="112">
        <f>A294*Sheet1!D29</f>
        <v>41600</v>
      </c>
      <c r="E294" s="112">
        <f t="shared" si="9"/>
        <v>144168.14389657392</v>
      </c>
      <c r="O294" s="113">
        <f>Sheet1!F67</f>
        <v>22.526272483839676</v>
      </c>
    </row>
    <row r="295" spans="1:15" ht="12.75">
      <c r="A295">
        <v>81</v>
      </c>
      <c r="B295" s="112">
        <f t="shared" si="10"/>
        <v>189914.87376647213</v>
      </c>
      <c r="C295" s="112">
        <f>A295*Sheet1!D29</f>
        <v>42120</v>
      </c>
      <c r="E295" s="112">
        <f t="shared" si="9"/>
        <v>147794.87376647213</v>
      </c>
      <c r="O295" s="113">
        <f>Sheet1!F67</f>
        <v>22.526272483839676</v>
      </c>
    </row>
    <row r="296" spans="1:15" ht="12.75">
      <c r="A296">
        <v>82</v>
      </c>
      <c r="B296" s="112">
        <f t="shared" si="10"/>
        <v>194106.65618133798</v>
      </c>
      <c r="C296" s="112">
        <f>A296*Sheet1!D29</f>
        <v>42640</v>
      </c>
      <c r="E296" s="112">
        <f t="shared" si="9"/>
        <v>151466.65618133798</v>
      </c>
      <c r="O296" s="113">
        <f>Sheet1!F67</f>
        <v>22.526272483839676</v>
      </c>
    </row>
    <row r="297" spans="1:15" ht="12.75">
      <c r="A297">
        <v>83</v>
      </c>
      <c r="B297" s="112">
        <f t="shared" si="10"/>
        <v>198343.49114117154</v>
      </c>
      <c r="C297" s="112">
        <f>A297*Sheet1!D29</f>
        <v>43160</v>
      </c>
      <c r="E297" s="112">
        <f t="shared" si="9"/>
        <v>155183.49114117154</v>
      </c>
      <c r="O297" s="113">
        <f>Sheet1!F67</f>
        <v>22.526272483839676</v>
      </c>
    </row>
    <row r="298" spans="1:15" ht="12.75">
      <c r="A298">
        <v>84</v>
      </c>
      <c r="B298" s="112">
        <f t="shared" si="10"/>
        <v>202625.37864597276</v>
      </c>
      <c r="C298" s="112">
        <f>A298*Sheet1!D29</f>
        <v>43680</v>
      </c>
      <c r="E298" s="112">
        <f t="shared" si="9"/>
        <v>158945.37864597276</v>
      </c>
      <c r="O298" s="113">
        <f>Sheet1!F67</f>
        <v>22.526272483839676</v>
      </c>
    </row>
    <row r="299" spans="1:15" ht="12.75">
      <c r="A299">
        <v>85</v>
      </c>
      <c r="B299" s="112">
        <f t="shared" si="10"/>
        <v>206952.31869574168</v>
      </c>
      <c r="C299" s="112">
        <f>A299*Sheet1!D29</f>
        <v>44200</v>
      </c>
      <c r="E299" s="112">
        <f t="shared" si="9"/>
        <v>162752.31869574168</v>
      </c>
      <c r="O299" s="113">
        <f>Sheet1!F67</f>
        <v>22.526272483839676</v>
      </c>
    </row>
    <row r="300" spans="1:15" ht="12.75">
      <c r="A300">
        <v>86</v>
      </c>
      <c r="B300" s="112">
        <f t="shared" si="10"/>
        <v>211324.31129047825</v>
      </c>
      <c r="C300" s="112">
        <f>A300*Sheet1!D29</f>
        <v>44720</v>
      </c>
      <c r="E300" s="112">
        <f t="shared" si="9"/>
        <v>166604.31129047825</v>
      </c>
      <c r="O300" s="113">
        <f>Sheet1!F67</f>
        <v>22.526272483839676</v>
      </c>
    </row>
    <row r="301" spans="1:15" ht="12.75">
      <c r="A301">
        <v>87</v>
      </c>
      <c r="B301" s="112">
        <f t="shared" si="10"/>
        <v>215741.35643018252</v>
      </c>
      <c r="C301" s="112">
        <f>A301*Sheet1!D29</f>
        <v>45240</v>
      </c>
      <c r="E301" s="112">
        <f t="shared" si="9"/>
        <v>170501.35643018252</v>
      </c>
      <c r="O301" s="113">
        <f>Sheet1!F67</f>
        <v>22.526272483839676</v>
      </c>
    </row>
    <row r="302" spans="1:15" ht="12.75">
      <c r="A302">
        <v>88</v>
      </c>
      <c r="B302" s="112">
        <f t="shared" si="10"/>
        <v>220203.45411485445</v>
      </c>
      <c r="C302" s="112">
        <f>A302*Sheet1!D29</f>
        <v>45760</v>
      </c>
      <c r="E302" s="112">
        <f t="shared" si="9"/>
        <v>174443.45411485445</v>
      </c>
      <c r="O302" s="113">
        <f>Sheet1!F67</f>
        <v>22.526272483839676</v>
      </c>
    </row>
    <row r="303" spans="1:15" ht="12.75">
      <c r="A303">
        <v>89</v>
      </c>
      <c r="B303" s="112">
        <f t="shared" si="10"/>
        <v>224710.6043444941</v>
      </c>
      <c r="C303" s="112">
        <f>A303*Sheet1!D29</f>
        <v>46280</v>
      </c>
      <c r="E303" s="112">
        <f t="shared" si="9"/>
        <v>178430.6043444941</v>
      </c>
      <c r="O303" s="113">
        <f>Sheet1!F67</f>
        <v>22.526272483839676</v>
      </c>
    </row>
    <row r="304" spans="1:15" ht="12.75">
      <c r="A304">
        <v>90</v>
      </c>
      <c r="B304" s="112">
        <f t="shared" si="10"/>
        <v>229262.80711910137</v>
      </c>
      <c r="C304" s="112">
        <f>A304*Sheet1!D29</f>
        <v>46800</v>
      </c>
      <c r="E304" s="112">
        <f t="shared" si="9"/>
        <v>182462.80711910137</v>
      </c>
      <c r="O304" s="113">
        <f>Sheet1!F67</f>
        <v>22.526272483839676</v>
      </c>
    </row>
    <row r="305" spans="1:15" ht="12.75">
      <c r="A305">
        <v>91</v>
      </c>
      <c r="B305" s="112">
        <f t="shared" si="10"/>
        <v>233860.06243867637</v>
      </c>
      <c r="C305" s="112">
        <f>A305*Sheet1!D29</f>
        <v>47320</v>
      </c>
      <c r="E305" s="112">
        <f t="shared" si="9"/>
        <v>186540.06243867637</v>
      </c>
      <c r="O305" s="113">
        <f>Sheet1!F67</f>
        <v>22.526272483839676</v>
      </c>
    </row>
    <row r="306" spans="1:15" ht="12.75">
      <c r="A306">
        <v>92</v>
      </c>
      <c r="B306" s="112">
        <f t="shared" si="10"/>
        <v>238502.370303219</v>
      </c>
      <c r="C306" s="112">
        <f>A306*Sheet1!D29</f>
        <v>47840</v>
      </c>
      <c r="E306" s="112">
        <f t="shared" si="9"/>
        <v>190662.370303219</v>
      </c>
      <c r="O306" s="113">
        <f>Sheet1!F67</f>
        <v>22.526272483839676</v>
      </c>
    </row>
    <row r="307" spans="1:15" ht="12.75">
      <c r="A307">
        <v>93</v>
      </c>
      <c r="B307" s="112">
        <f t="shared" si="10"/>
        <v>243189.73071272936</v>
      </c>
      <c r="C307" s="112">
        <f>A307*Sheet1!D29</f>
        <v>48360</v>
      </c>
      <c r="E307" s="112">
        <f t="shared" si="9"/>
        <v>194829.73071272936</v>
      </c>
      <c r="O307" s="113">
        <f>Sheet1!F67</f>
        <v>22.526272483839676</v>
      </c>
    </row>
    <row r="308" spans="1:15" ht="12.75">
      <c r="A308">
        <v>94</v>
      </c>
      <c r="B308" s="112">
        <f t="shared" si="10"/>
        <v>247922.1436672074</v>
      </c>
      <c r="C308" s="112">
        <f>A308*Sheet1!D29</f>
        <v>48880</v>
      </c>
      <c r="E308" s="112">
        <f t="shared" si="9"/>
        <v>199042.1436672074</v>
      </c>
      <c r="O308" s="113">
        <f>Sheet1!F67</f>
        <v>22.526272483839676</v>
      </c>
    </row>
    <row r="309" spans="1:15" ht="12.75">
      <c r="A309">
        <v>95</v>
      </c>
      <c r="B309" s="112">
        <f t="shared" si="10"/>
        <v>252699.60916665307</v>
      </c>
      <c r="C309" s="112">
        <f>A309*Sheet1!D29</f>
        <v>49400</v>
      </c>
      <c r="E309" s="112">
        <f t="shared" si="9"/>
        <v>203299.60916665307</v>
      </c>
      <c r="O309" s="113">
        <f>Sheet1!F67</f>
        <v>22.526272483839676</v>
      </c>
    </row>
    <row r="310" spans="1:15" ht="12.75">
      <c r="A310">
        <v>96</v>
      </c>
      <c r="B310" s="112">
        <f t="shared" si="10"/>
        <v>257522.12721106646</v>
      </c>
      <c r="C310" s="112">
        <f>A310*Sheet1!D29</f>
        <v>49920</v>
      </c>
      <c r="E310" s="112">
        <f t="shared" si="9"/>
        <v>207602.12721106646</v>
      </c>
      <c r="O310" s="113">
        <f>Sheet1!F67</f>
        <v>22.526272483839676</v>
      </c>
    </row>
    <row r="311" spans="1:15" ht="12.75">
      <c r="A311">
        <v>97</v>
      </c>
      <c r="B311" s="112">
        <f t="shared" si="10"/>
        <v>262389.6978004475</v>
      </c>
      <c r="C311" s="112">
        <f>A311*Sheet1!D29</f>
        <v>50440</v>
      </c>
      <c r="E311" s="112">
        <f t="shared" si="9"/>
        <v>211949.69780044752</v>
      </c>
      <c r="O311" s="113">
        <f>Sheet1!F67</f>
        <v>22.526272483839676</v>
      </c>
    </row>
    <row r="312" spans="1:15" ht="12.75">
      <c r="A312">
        <v>98</v>
      </c>
      <c r="B312" s="112">
        <f t="shared" si="10"/>
        <v>267302.32093479624</v>
      </c>
      <c r="C312" s="112">
        <f>A312*Sheet1!D29</f>
        <v>50960</v>
      </c>
      <c r="E312" s="112">
        <f t="shared" si="9"/>
        <v>216342.32093479624</v>
      </c>
      <c r="O312" s="113">
        <f>Sheet1!F67</f>
        <v>22.526272483839676</v>
      </c>
    </row>
    <row r="313" spans="1:15" ht="12.75">
      <c r="A313">
        <v>99</v>
      </c>
      <c r="B313" s="112">
        <f t="shared" si="10"/>
        <v>272259.99661411264</v>
      </c>
      <c r="C313" s="112">
        <f>A313*Sheet1!D29</f>
        <v>51480</v>
      </c>
      <c r="E313" s="112">
        <f t="shared" si="9"/>
        <v>220779.99661411266</v>
      </c>
      <c r="O313" s="113">
        <f>Sheet1!F67</f>
        <v>22.526272483839676</v>
      </c>
    </row>
    <row r="314" spans="1:15" ht="12.75">
      <c r="A314">
        <v>100</v>
      </c>
      <c r="B314" s="112">
        <f t="shared" si="10"/>
        <v>277262.72483839677</v>
      </c>
      <c r="C314" s="112">
        <f>A314*Sheet1!D29</f>
        <v>52000</v>
      </c>
      <c r="E314" s="112">
        <f t="shared" si="9"/>
        <v>225262.72483839677</v>
      </c>
      <c r="O314" s="113">
        <f>Sheet1!F67</f>
        <v>22.526272483839676</v>
      </c>
    </row>
    <row r="315" spans="1:15" ht="12.75">
      <c r="A315">
        <v>105</v>
      </c>
      <c r="B315" s="112">
        <f t="shared" si="10"/>
        <v>302952.15413433244</v>
      </c>
      <c r="C315" s="112">
        <f>A315*Sheet1!D29</f>
        <v>54600</v>
      </c>
      <c r="E315" s="112">
        <f t="shared" si="9"/>
        <v>248352.15413433244</v>
      </c>
      <c r="O315" s="113">
        <f>Sheet1!F67</f>
        <v>22.526272483839676</v>
      </c>
    </row>
    <row r="316" spans="1:15" ht="12.75">
      <c r="A316">
        <v>110</v>
      </c>
      <c r="B316" s="112">
        <f t="shared" si="10"/>
        <v>329767.8970544601</v>
      </c>
      <c r="C316" s="112">
        <f>A316*Sheet1!D29</f>
        <v>57200</v>
      </c>
      <c r="E316" s="112">
        <f t="shared" si="9"/>
        <v>272567.8970544601</v>
      </c>
      <c r="O316" s="113">
        <f>Sheet1!F67</f>
        <v>22.526272483839676</v>
      </c>
    </row>
    <row r="317" spans="1:15" ht="12.75">
      <c r="A317">
        <v>115</v>
      </c>
      <c r="B317" s="112">
        <f t="shared" si="10"/>
        <v>357709.95359877974</v>
      </c>
      <c r="C317" s="112">
        <f>A317*Sheet1!D29</f>
        <v>59800</v>
      </c>
      <c r="E317" s="112">
        <f t="shared" si="9"/>
        <v>297909.95359877974</v>
      </c>
      <c r="O317" s="113">
        <f>Sheet1!F67</f>
        <v>22.526272483839676</v>
      </c>
    </row>
    <row r="318" spans="1:15" ht="12.75">
      <c r="A318">
        <v>120</v>
      </c>
      <c r="B318" s="112">
        <f t="shared" si="10"/>
        <v>386778.3237672913</v>
      </c>
      <c r="C318" s="112">
        <f>A318*Sheet1!D29</f>
        <v>62400</v>
      </c>
      <c r="E318" s="112">
        <f t="shared" si="9"/>
        <v>324378.3237672913</v>
      </c>
      <c r="O318" s="113">
        <f>Sheet1!F67</f>
        <v>22.526272483839676</v>
      </c>
    </row>
    <row r="319" spans="1:15" ht="12.75">
      <c r="A319">
        <v>125</v>
      </c>
      <c r="B319" s="112">
        <f t="shared" si="10"/>
        <v>416973.00755999493</v>
      </c>
      <c r="C319" s="112">
        <f>A319*Sheet1!D29</f>
        <v>65000</v>
      </c>
      <c r="E319" s="112">
        <f t="shared" si="9"/>
        <v>351973.00755999493</v>
      </c>
      <c r="O319" s="113">
        <f>Sheet1!F67</f>
        <v>22.526272483839676</v>
      </c>
    </row>
    <row r="320" spans="1:15" ht="12.75">
      <c r="A320">
        <v>130</v>
      </c>
      <c r="B320" s="112">
        <f t="shared" si="10"/>
        <v>448294.0049768905</v>
      </c>
      <c r="C320" s="112">
        <f>A320*Sheet1!D29</f>
        <v>67600</v>
      </c>
      <c r="E320" s="112">
        <f t="shared" si="9"/>
        <v>380694.0049768905</v>
      </c>
      <c r="O320" s="113">
        <f>Sheet1!F67</f>
        <v>22.526272483839676</v>
      </c>
    </row>
    <row r="321" spans="1:15" ht="12.75">
      <c r="A321">
        <v>135</v>
      </c>
      <c r="B321" s="112">
        <f t="shared" si="10"/>
        <v>480741.3160179781</v>
      </c>
      <c r="C321" s="112">
        <f>A321*Sheet1!D29</f>
        <v>70200</v>
      </c>
      <c r="E321" s="112">
        <f t="shared" si="9"/>
        <v>410541.3160179781</v>
      </c>
      <c r="O321" s="113">
        <f>Sheet1!F67</f>
        <v>22.526272483839676</v>
      </c>
    </row>
    <row r="322" spans="1:15" ht="12.75">
      <c r="A322">
        <v>140</v>
      </c>
      <c r="B322" s="112">
        <f t="shared" si="10"/>
        <v>514314.94068325765</v>
      </c>
      <c r="C322" s="112">
        <f>A322*Sheet1!D29</f>
        <v>72800</v>
      </c>
      <c r="E322" s="112">
        <f t="shared" si="9"/>
        <v>441514.94068325765</v>
      </c>
      <c r="O322" s="113">
        <f>Sheet1!F67</f>
        <v>22.526272483839676</v>
      </c>
    </row>
    <row r="323" spans="1:15" ht="12.75">
      <c r="A323">
        <v>145</v>
      </c>
      <c r="B323" s="112">
        <f t="shared" si="10"/>
        <v>549014.8789727292</v>
      </c>
      <c r="C323" s="112">
        <f>A323*Sheet1!D29</f>
        <v>75400</v>
      </c>
      <c r="E323" s="112">
        <f t="shared" si="9"/>
        <v>473614.8789727292</v>
      </c>
      <c r="O323" s="113">
        <f>Sheet1!F67</f>
        <v>22.526272483839676</v>
      </c>
    </row>
    <row r="324" spans="1:15" ht="12.75">
      <c r="A324">
        <v>150</v>
      </c>
      <c r="B324" s="112">
        <f t="shared" si="10"/>
        <v>584841.1308863927</v>
      </c>
      <c r="C324" s="112">
        <f>A324*Sheet1!D29</f>
        <v>78000</v>
      </c>
      <c r="E324" s="112">
        <f t="shared" si="9"/>
        <v>506841.1308863927</v>
      </c>
      <c r="O324" s="113">
        <f>Sheet1!F67</f>
        <v>22.526272483839676</v>
      </c>
    </row>
    <row r="325" spans="1:15" ht="12.75">
      <c r="A325">
        <v>155</v>
      </c>
      <c r="B325" s="112">
        <f t="shared" si="10"/>
        <v>621793.6964242483</v>
      </c>
      <c r="C325" s="112">
        <f>A325*Sheet1!D29</f>
        <v>80600</v>
      </c>
      <c r="E325" s="112">
        <f t="shared" si="9"/>
        <v>541193.6964242483</v>
      </c>
      <c r="O325" s="113">
        <f>Sheet1!F67</f>
        <v>22.526272483839676</v>
      </c>
    </row>
    <row r="326" spans="1:15" ht="12.75">
      <c r="A326">
        <v>160</v>
      </c>
      <c r="B326" s="112">
        <f t="shared" si="10"/>
        <v>659872.5755862957</v>
      </c>
      <c r="C326" s="112">
        <f>A326*Sheet1!D29</f>
        <v>83200</v>
      </c>
      <c r="E326" s="112">
        <f aca="true" t="shared" si="11" ref="E326:E334">(A326*A326)*O326</f>
        <v>576672.5755862957</v>
      </c>
      <c r="O326" s="113">
        <f>Sheet1!F67</f>
        <v>22.526272483839676</v>
      </c>
    </row>
    <row r="327" spans="1:15" ht="12.75">
      <c r="A327">
        <v>165</v>
      </c>
      <c r="B327" s="112">
        <f t="shared" si="10"/>
        <v>699077.7683725352</v>
      </c>
      <c r="C327" s="112">
        <f>A327*Sheet1!D29</f>
        <v>85800</v>
      </c>
      <c r="E327" s="112">
        <f t="shared" si="11"/>
        <v>613277.7683725352</v>
      </c>
      <c r="O327" s="113">
        <f>Sheet1!F67</f>
        <v>22.526272483839676</v>
      </c>
    </row>
    <row r="328" spans="1:15" ht="12.75">
      <c r="A328">
        <v>170</v>
      </c>
      <c r="B328" s="112">
        <f aca="true" t="shared" si="12" ref="B328:B334">C328+E328</f>
        <v>739409.2747829667</v>
      </c>
      <c r="C328" s="112">
        <f>A328*Sheet1!D29</f>
        <v>88400</v>
      </c>
      <c r="E328" s="112">
        <f t="shared" si="11"/>
        <v>651009.2747829667</v>
      </c>
      <c r="O328" s="113">
        <f>Sheet1!F67</f>
        <v>22.526272483839676</v>
      </c>
    </row>
    <row r="329" spans="1:15" ht="12.75">
      <c r="A329">
        <v>175</v>
      </c>
      <c r="B329" s="112">
        <f t="shared" si="12"/>
        <v>780867.0948175901</v>
      </c>
      <c r="C329" s="112">
        <f>A329*Sheet1!D29</f>
        <v>91000</v>
      </c>
      <c r="E329" s="112">
        <f t="shared" si="11"/>
        <v>689867.0948175901</v>
      </c>
      <c r="O329" s="113">
        <f>Sheet1!F67</f>
        <v>22.526272483839676</v>
      </c>
    </row>
    <row r="330" spans="1:15" ht="12.75">
      <c r="A330">
        <v>180</v>
      </c>
      <c r="B330" s="112">
        <f t="shared" si="12"/>
        <v>823451.2284764055</v>
      </c>
      <c r="C330" s="112">
        <f>A330*Sheet1!D29</f>
        <v>93600</v>
      </c>
      <c r="E330" s="112">
        <f t="shared" si="11"/>
        <v>729851.2284764055</v>
      </c>
      <c r="O330" s="113">
        <f>Sheet1!F67</f>
        <v>22.526272483839676</v>
      </c>
    </row>
    <row r="331" spans="1:15" ht="12.75">
      <c r="A331">
        <v>185</v>
      </c>
      <c r="B331" s="112">
        <f t="shared" si="12"/>
        <v>867161.6757594129</v>
      </c>
      <c r="C331" s="112">
        <f>A331*Sheet1!D29</f>
        <v>96200</v>
      </c>
      <c r="E331" s="112">
        <f t="shared" si="11"/>
        <v>770961.6757594129</v>
      </c>
      <c r="O331" s="113">
        <f>Sheet1!F67</f>
        <v>22.526272483839676</v>
      </c>
    </row>
    <row r="332" spans="1:15" ht="12.75">
      <c r="A332">
        <v>190</v>
      </c>
      <c r="B332" s="112">
        <f t="shared" si="12"/>
        <v>911998.4366666123</v>
      </c>
      <c r="C332" s="112">
        <f>A332*Sheet1!D29</f>
        <v>98800</v>
      </c>
      <c r="E332" s="112">
        <f t="shared" si="11"/>
        <v>813198.4366666123</v>
      </c>
      <c r="O332" s="113">
        <f>Sheet1!F67</f>
        <v>22.526272483839676</v>
      </c>
    </row>
    <row r="333" spans="1:15" ht="12.75">
      <c r="A333">
        <v>195</v>
      </c>
      <c r="B333" s="112">
        <f t="shared" si="12"/>
        <v>957961.5111980037</v>
      </c>
      <c r="C333" s="112">
        <f>A333*Sheet1!D29</f>
        <v>101400</v>
      </c>
      <c r="E333" s="112">
        <f t="shared" si="11"/>
        <v>856561.5111980037</v>
      </c>
      <c r="O333" s="113">
        <f>Sheet1!F67</f>
        <v>22.526272483839676</v>
      </c>
    </row>
    <row r="334" spans="1:15" ht="12.75">
      <c r="A334">
        <v>200</v>
      </c>
      <c r="B334" s="112">
        <f t="shared" si="12"/>
        <v>1005050.8993535871</v>
      </c>
      <c r="C334" s="112">
        <f>A334*Sheet1!D29</f>
        <v>104000</v>
      </c>
      <c r="E334" s="112">
        <f t="shared" si="11"/>
        <v>901050.8993535871</v>
      </c>
      <c r="O334" s="113">
        <f>Sheet1!F67</f>
        <v>22.526272483839676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und Max</dc:creator>
  <cp:keywords/>
  <dc:description/>
  <cp:lastModifiedBy/>
  <dcterms:created xsi:type="dcterms:W3CDTF">2010-04-01T18:00:25Z</dcterms:created>
  <dcterms:modified xsi:type="dcterms:W3CDTF">2010-07-10T13:50:43Z</dcterms:modified>
  <cp:category/>
  <cp:version/>
  <cp:contentType/>
  <cp:contentStatus/>
  <cp:revision>16</cp:revision>
</cp:coreProperties>
</file>