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hespannung" sheetId="1" state="visible" r:id="rId2"/>
    <sheet name="Kapazität vs. Entladestrom" sheetId="2" state="visible" r:id="rId3"/>
    <sheet name="Tabelle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<sst xmlns="http://schemas.openxmlformats.org/spreadsheetml/2006/main" count="29" uniqueCount="19">
  <si>
    <t xml:space="preserve">Idealisiert, linear Säuredichte + 0,85</t>
  </si>
  <si>
    <t xml:space="preserve">Idealisiert, ab 50% abfallend</t>
  </si>
  <si>
    <t xml:space="preserve">Säuredichte [kg/l]</t>
  </si>
  <si>
    <t xml:space="preserve">Uzelle [V]</t>
  </si>
  <si>
    <t xml:space="preserve">Uakku 48V</t>
  </si>
  <si>
    <t xml:space="preserve">SoC [%]</t>
  </si>
  <si>
    <t xml:space="preserve">Unterschied</t>
  </si>
  <si>
    <t xml:space="preserve">An Akku und Messgeräte angepasst</t>
  </si>
  <si>
    <t xml:space="preserve">Säuredichte</t>
  </si>
  <si>
    <t xml:space="preserve">Vstart</t>
  </si>
  <si>
    <t xml:space="preserve">Vend</t>
  </si>
  <si>
    <t xml:space="preserve">C Wert [h]</t>
  </si>
  <si>
    <t xml:space="preserve">Ah</t>
  </si>
  <si>
    <t xml:space="preserve">I</t>
  </si>
  <si>
    <t xml:space="preserve">Nutzenergie @12V [Wh]</t>
  </si>
  <si>
    <t xml:space="preserve">Wärme [Wh]</t>
  </si>
  <si>
    <t xml:space="preserve">Wärmeleistung [W]</t>
  </si>
  <si>
    <t xml:space="preserve">Ri [Ohm]</t>
  </si>
  <si>
    <t xml:space="preserve">Vdiff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</si>
</sst>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00"/>
    <numFmt numFmtId="167" formatCode="#,##0.000"/>
  </numFmts>
  <fonts count="1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 val="true"/>
      <sz val="10"/>
      <color rgb="FF808080"/>
      <name val="Arial"/>
      <family val="2"/>
    </font>
    <font>
      <u val="single"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FFFFFF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3" borderId="0" applyFont="true" applyBorder="false" applyAlignment="false" applyProtection="false"/>
    <xf numFmtId="164" fontId="11" fillId="2" borderId="0" applyFont="true" applyBorder="false" applyAlignment="false" applyProtection="false"/>
    <xf numFmtId="164" fontId="12" fillId="4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5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6" borderId="0" applyFont="true" applyBorder="false" applyAlignment="false" applyProtection="false"/>
    <xf numFmtId="164" fontId="15" fillId="7" borderId="0" applyFont="true" applyBorder="false" applyAlignment="false" applyProtection="false"/>
    <xf numFmtId="164" fontId="14" fillId="8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" xfId="20"/>
    <cellStyle name="Heading 1" xfId="21"/>
    <cellStyle name="Heading 2" xfId="22"/>
    <cellStyle name="Text" xfId="23"/>
    <cellStyle name="Note" xfId="24"/>
    <cellStyle name="Footnote" xfId="25"/>
    <cellStyle name="Hyperlink" xfId="26"/>
    <cellStyle name="Status" xfId="27"/>
    <cellStyle name="Good" xfId="28"/>
    <cellStyle name="Neutral" xfId="29"/>
    <cellStyle name="Bad" xfId="30"/>
    <cellStyle name="Warning" xfId="31"/>
    <cellStyle name="Error" xfId="32"/>
    <cellStyle name="Accent" xfId="33"/>
    <cellStyle name="Accent 1" xfId="34"/>
    <cellStyle name="Accent 2" xfId="35"/>
    <cellStyle name="Accent 3" xfId="36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Ruhespannung!$I$17:$I$24</c:f>
              <c:numCache>
                <c:formatCode>General</c:formatCode>
                <c:ptCount val="8"/>
                <c:pt idx="0">
                  <c:v>1.28</c:v>
                </c:pt>
                <c:pt idx="1">
                  <c:v>1.26</c:v>
                </c:pt>
                <c:pt idx="2">
                  <c:v>1.24</c:v>
                </c:pt>
                <c:pt idx="3">
                  <c:v>1.22</c:v>
                </c:pt>
                <c:pt idx="4">
                  <c:v>1.2</c:v>
                </c:pt>
                <c:pt idx="5">
                  <c:v>1.18</c:v>
                </c:pt>
                <c:pt idx="6">
                  <c:v>1.1</c:v>
                </c:pt>
                <c:pt idx="7">
                  <c:v>1.05</c:v>
                </c:pt>
              </c:numCache>
            </c:numRef>
          </c:xVal>
          <c:yVal>
            <c:numRef>
              <c:f>Ruhespannung!$L$17:$L$24</c:f>
              <c:numCache>
                <c:formatCode>General</c:formatCode>
                <c:ptCount val="8"/>
                <c:pt idx="0">
                  <c:v>100</c:v>
                </c:pt>
                <c:pt idx="1">
                  <c:v>90</c:v>
                </c:pt>
                <c:pt idx="2">
                  <c:v>80</c:v>
                </c:pt>
                <c:pt idx="3">
                  <c:v>70</c:v>
                </c:pt>
                <c:pt idx="4">
                  <c:v>60</c:v>
                </c:pt>
                <c:pt idx="5">
                  <c:v>50</c:v>
                </c:pt>
                <c:pt idx="6">
                  <c:v>20</c:v>
                </c:pt>
                <c:pt idx="7">
                  <c:v>5</c:v>
                </c:pt>
              </c:numCache>
            </c:numRef>
          </c:yVal>
          <c:smooth val="0"/>
        </c:ser>
        <c:axId val="55397756"/>
        <c:axId val="84468920"/>
      </c:scatterChart>
      <c:valAx>
        <c:axId val="55397756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4468920"/>
        <c:crosses val="autoZero"/>
        <c:crossBetween val="midCat"/>
      </c:valAx>
      <c:valAx>
        <c:axId val="8446892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539775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scatterChart>
        <c:scatterStyle val="lineMarker"/>
        <c:varyColors val="0"/>
        <c:ser>
          <c:idx val="0"/>
          <c:order val="0"/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xVal>
            <c:numRef>
              <c:f>'Kapazität vs. Entladestrom'!$C$11:$C$18</c:f>
              <c:numCache>
                <c:formatCode>General</c:formatCode>
                <c:ptCount val="8"/>
                <c:pt idx="0">
                  <c:v>100</c:v>
                </c:pt>
                <c:pt idx="1">
                  <c:v>50</c:v>
                </c:pt>
                <c:pt idx="2">
                  <c:v>24</c:v>
                </c:pt>
                <c:pt idx="3">
                  <c:v>20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</c:numCache>
            </c:numRef>
          </c:xVal>
          <c:yVal>
            <c:numRef>
              <c:f>'Kapazität vs. Entladestrom'!$D$11:$D$18</c:f>
              <c:numCache>
                <c:formatCode>General</c:formatCode>
                <c:ptCount val="8"/>
                <c:pt idx="0">
                  <c:v>100</c:v>
                </c:pt>
                <c:pt idx="1">
                  <c:v>95</c:v>
                </c:pt>
                <c:pt idx="2">
                  <c:v>88</c:v>
                </c:pt>
                <c:pt idx="3">
                  <c:v>86</c:v>
                </c:pt>
                <c:pt idx="4">
                  <c:v>76</c:v>
                </c:pt>
                <c:pt idx="5">
                  <c:v>65</c:v>
                </c:pt>
                <c:pt idx="6">
                  <c:v>58</c:v>
                </c:pt>
                <c:pt idx="7">
                  <c:v>42</c:v>
                </c:pt>
              </c:numCache>
            </c:numRef>
          </c:yVal>
          <c:smooth val="1"/>
        </c:ser>
        <c:axId val="21885942"/>
        <c:axId val="65463868"/>
      </c:scatterChart>
      <c:valAx>
        <c:axId val="21885942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C-Wert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463868"/>
        <c:crosses val="autoZero"/>
        <c:crossBetween val="midCat"/>
        <c:majorUnit val="10"/>
      </c:valAx>
      <c:valAx>
        <c:axId val="654638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minorGridlines>
          <c:spPr>
            <a:ln>
              <a:solidFill>
                <a:srgbClr val="dddddd"/>
              </a:solidFill>
            </a:ln>
          </c:spPr>
        </c:minorGridlines>
        <c:title>
          <c:tx>
            <c:rich>
              <a:bodyPr rot="-5400000"/>
              <a:lstStyle/>
              <a:p>
                <a:pPr>
                  <a:defRPr b="0" sz="900" spc="-1" strike="noStrike">
                    <a:latin typeface="Arial"/>
                  </a:defRPr>
                </a:pPr>
                <a:r>
                  <a:rPr b="0" sz="900" spc="-1" strike="noStrike">
                    <a:latin typeface="Arial"/>
                  </a:rPr>
                  <a:t>Ah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885942"/>
        <c:crosses val="autoZero"/>
        <c:crossBetween val="midCat"/>
        <c:majorUnit val="10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"/>
          <c:y val="0"/>
          <c:w val="1"/>
          <c:h val="1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790200</xdr:colOff>
      <xdr:row>27</xdr:row>
      <xdr:rowOff>5760</xdr:rowOff>
    </xdr:from>
    <xdr:to>
      <xdr:col>12</xdr:col>
      <xdr:colOff>807840</xdr:colOff>
      <xdr:row>39</xdr:row>
      <xdr:rowOff>76320</xdr:rowOff>
    </xdr:to>
    <xdr:graphicFrame>
      <xdr:nvGraphicFramePr>
        <xdr:cNvPr id="0" name=""/>
        <xdr:cNvGraphicFramePr/>
      </xdr:nvGraphicFramePr>
      <xdr:xfrm>
        <a:off x="6230160" y="5029200"/>
        <a:ext cx="4094280" cy="230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48960</xdr:colOff>
      <xdr:row>21</xdr:row>
      <xdr:rowOff>90360</xdr:rowOff>
    </xdr:from>
    <xdr:to>
      <xdr:col>8</xdr:col>
      <xdr:colOff>48240</xdr:colOff>
      <xdr:row>38</xdr:row>
      <xdr:rowOff>167040</xdr:rowOff>
    </xdr:to>
    <xdr:graphicFrame>
      <xdr:nvGraphicFramePr>
        <xdr:cNvPr id="1" name=""/>
        <xdr:cNvGraphicFramePr/>
      </xdr:nvGraphicFramePr>
      <xdr:xfrm>
        <a:off x="864000" y="403272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8:P51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H35" activeCellId="0" sqref="H35"/>
    </sheetView>
  </sheetViews>
  <sheetFormatPr defaultRowHeight="14.65" zeroHeight="false" outlineLevelRow="0" outlineLevelCol="0"/>
  <cols>
    <col collapsed="false" customWidth="true" hidden="false" outlineLevel="0" max="2" min="2" style="0" width="15.88"/>
    <col collapsed="false" customWidth="true" hidden="false" outlineLevel="0" max="3" min="3" style="0" width="8.92"/>
    <col collapsed="false" customWidth="true" hidden="false" outlineLevel="0" max="4" min="4" style="0" width="10.05"/>
    <col collapsed="false" customWidth="true" hidden="false" outlineLevel="0" max="5" min="5" style="0" width="7.58"/>
  </cols>
  <sheetData>
    <row r="8" customFormat="false" ht="14.65" hidden="false" customHeight="false" outlineLevel="0" collapsed="false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customFormat="false" ht="14.65" hidden="false" customHeight="false" outlineLevel="0" collapsed="false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customFormat="false" ht="14.65" hidden="false" customHeight="false" outlineLevel="0" collapsed="false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2" customFormat="false" ht="14.65" hidden="false" customHeight="false" outlineLevel="0" collapsed="false">
      <c r="D12" s="2"/>
      <c r="E12" s="2"/>
      <c r="F12" s="2"/>
      <c r="G12" s="2"/>
    </row>
    <row r="13" customFormat="false" ht="14.65" hidden="false" customHeight="false" outlineLevel="0" collapsed="false">
      <c r="B13" s="3"/>
    </row>
    <row r="14" customFormat="false" ht="14.65" hidden="false" customHeight="false" outlineLevel="0" collapsed="false">
      <c r="B14" s="0" t="s">
        <v>0</v>
      </c>
      <c r="I14" s="0" t="s">
        <v>1</v>
      </c>
    </row>
    <row r="16" customFormat="false" ht="14.65" hidden="false" customHeight="false" outlineLevel="0" collapsed="false">
      <c r="B16" s="4" t="s">
        <v>2</v>
      </c>
      <c r="C16" s="4" t="s">
        <v>3</v>
      </c>
      <c r="D16" s="4" t="s">
        <v>4</v>
      </c>
      <c r="E16" s="4" t="s">
        <v>5</v>
      </c>
      <c r="I16" s="4" t="s">
        <v>2</v>
      </c>
      <c r="J16" s="4" t="s">
        <v>3</v>
      </c>
      <c r="K16" s="4" t="s">
        <v>4</v>
      </c>
      <c r="L16" s="4" t="s">
        <v>5</v>
      </c>
    </row>
    <row r="17" customFormat="false" ht="14.65" hidden="false" customHeight="false" outlineLevel="0" collapsed="false">
      <c r="B17" s="5" t="n">
        <v>1.28</v>
      </c>
      <c r="C17" s="5" t="n">
        <f aca="false">B17+0.85</f>
        <v>2.13</v>
      </c>
      <c r="D17" s="5" t="n">
        <f aca="false">C17*24</f>
        <v>51.12</v>
      </c>
      <c r="E17" s="6" t="n">
        <v>100</v>
      </c>
      <c r="I17" s="5" t="n">
        <v>1.28</v>
      </c>
      <c r="J17" s="5" t="n">
        <f aca="false">I17+0.85</f>
        <v>2.13</v>
      </c>
      <c r="K17" s="5" t="n">
        <f aca="false">J17*24</f>
        <v>51.12</v>
      </c>
      <c r="L17" s="6" t="n">
        <v>100</v>
      </c>
    </row>
    <row r="18" customFormat="false" ht="14.65" hidden="false" customHeight="false" outlineLevel="0" collapsed="false">
      <c r="B18" s="5" t="n">
        <v>1.27</v>
      </c>
      <c r="C18" s="5" t="n">
        <f aca="false">B18+0.85</f>
        <v>2.12</v>
      </c>
      <c r="D18" s="5" t="n">
        <f aca="false">C18*24</f>
        <v>50.88</v>
      </c>
      <c r="E18" s="6" t="n">
        <v>95</v>
      </c>
      <c r="I18" s="5" t="n">
        <v>1.26</v>
      </c>
      <c r="J18" s="5" t="n">
        <f aca="false">I18+0.85</f>
        <v>2.11</v>
      </c>
      <c r="K18" s="5" t="n">
        <f aca="false">J18*24</f>
        <v>50.64</v>
      </c>
      <c r="L18" s="6" t="n">
        <v>90</v>
      </c>
      <c r="M18" s="7" t="n">
        <f aca="false">(I17-I18)/(L17-L18)</f>
        <v>0.002</v>
      </c>
    </row>
    <row r="19" customFormat="false" ht="14.65" hidden="false" customHeight="false" outlineLevel="0" collapsed="false">
      <c r="B19" s="5" t="n">
        <v>1.26</v>
      </c>
      <c r="C19" s="5" t="n">
        <f aca="false">B19+0.85</f>
        <v>2.11</v>
      </c>
      <c r="D19" s="5" t="n">
        <f aca="false">C19*24</f>
        <v>50.64</v>
      </c>
      <c r="E19" s="6" t="n">
        <v>90</v>
      </c>
      <c r="I19" s="5" t="n">
        <v>1.24</v>
      </c>
      <c r="J19" s="5" t="n">
        <f aca="false">I19+0.85</f>
        <v>2.09</v>
      </c>
      <c r="K19" s="5" t="n">
        <f aca="false">J19*24</f>
        <v>50.16</v>
      </c>
      <c r="L19" s="6" t="n">
        <v>80</v>
      </c>
      <c r="M19" s="7" t="n">
        <f aca="false">(I18-I19)/(L18-L19)</f>
        <v>0.002</v>
      </c>
    </row>
    <row r="20" customFormat="false" ht="14.65" hidden="false" customHeight="false" outlineLevel="0" collapsed="false">
      <c r="B20" s="5" t="n">
        <v>1.25</v>
      </c>
      <c r="C20" s="5" t="n">
        <f aca="false">B20+0.85</f>
        <v>2.1</v>
      </c>
      <c r="D20" s="5" t="n">
        <f aca="false">C20*24</f>
        <v>50.4</v>
      </c>
      <c r="E20" s="6" t="n">
        <v>85</v>
      </c>
      <c r="I20" s="5" t="n">
        <v>1.22</v>
      </c>
      <c r="J20" s="5" t="n">
        <f aca="false">I20+0.85</f>
        <v>2.07</v>
      </c>
      <c r="K20" s="5" t="n">
        <f aca="false">J20*24</f>
        <v>49.68</v>
      </c>
      <c r="L20" s="6" t="n">
        <v>70</v>
      </c>
      <c r="M20" s="7" t="n">
        <f aca="false">(I19-I20)/(L19-L20)</f>
        <v>0.002</v>
      </c>
    </row>
    <row r="21" customFormat="false" ht="14.65" hidden="false" customHeight="false" outlineLevel="0" collapsed="false">
      <c r="B21" s="5" t="n">
        <v>1.24</v>
      </c>
      <c r="C21" s="5" t="n">
        <f aca="false">B21+0.85</f>
        <v>2.09</v>
      </c>
      <c r="D21" s="5" t="n">
        <f aca="false">C21*24</f>
        <v>50.16</v>
      </c>
      <c r="E21" s="6" t="n">
        <v>80</v>
      </c>
      <c r="I21" s="5" t="n">
        <v>1.2</v>
      </c>
      <c r="J21" s="5" t="n">
        <f aca="false">I21+0.85</f>
        <v>2.05</v>
      </c>
      <c r="K21" s="5" t="n">
        <f aca="false">J21*24</f>
        <v>49.2</v>
      </c>
      <c r="L21" s="6" t="n">
        <v>60</v>
      </c>
      <c r="M21" s="7" t="n">
        <f aca="false">(I20-I21)/(L20-L21)</f>
        <v>0.002</v>
      </c>
    </row>
    <row r="22" customFormat="false" ht="14.65" hidden="false" customHeight="false" outlineLevel="0" collapsed="false">
      <c r="B22" s="5" t="n">
        <v>1.23</v>
      </c>
      <c r="C22" s="5" t="n">
        <f aca="false">B22+0.85</f>
        <v>2.08</v>
      </c>
      <c r="D22" s="5" t="n">
        <f aca="false">C22*24</f>
        <v>49.92</v>
      </c>
      <c r="E22" s="6" t="n">
        <v>75</v>
      </c>
      <c r="I22" s="5" t="n">
        <v>1.18</v>
      </c>
      <c r="J22" s="5" t="n">
        <f aca="false">I22+0.85</f>
        <v>2.03</v>
      </c>
      <c r="K22" s="5" t="n">
        <f aca="false">J22*24</f>
        <v>48.72</v>
      </c>
      <c r="L22" s="6" t="n">
        <v>50</v>
      </c>
      <c r="M22" s="7" t="n">
        <f aca="false">(I21-I22)/(L21-L22)</f>
        <v>0.002</v>
      </c>
    </row>
    <row r="23" customFormat="false" ht="14.65" hidden="false" customHeight="false" outlineLevel="0" collapsed="false">
      <c r="B23" s="5" t="n">
        <v>1.22</v>
      </c>
      <c r="C23" s="5" t="n">
        <f aca="false">B23+0.85</f>
        <v>2.07</v>
      </c>
      <c r="D23" s="5" t="n">
        <f aca="false">C23*24</f>
        <v>49.68</v>
      </c>
      <c r="E23" s="6" t="n">
        <v>70</v>
      </c>
      <c r="I23" s="5" t="n">
        <v>1.1</v>
      </c>
      <c r="J23" s="5" t="n">
        <f aca="false">I23+0.85</f>
        <v>1.95</v>
      </c>
      <c r="K23" s="5" t="n">
        <f aca="false">J23*24</f>
        <v>46.8</v>
      </c>
      <c r="L23" s="6" t="n">
        <v>20</v>
      </c>
      <c r="M23" s="7" t="n">
        <f aca="false">(I22-I23)/(L22-L23)</f>
        <v>0.00266666666666666</v>
      </c>
    </row>
    <row r="24" customFormat="false" ht="14.65" hidden="false" customHeight="false" outlineLevel="0" collapsed="false">
      <c r="B24" s="5" t="n">
        <v>1.21</v>
      </c>
      <c r="C24" s="5" t="n">
        <f aca="false">B24+0.85</f>
        <v>2.06</v>
      </c>
      <c r="D24" s="5" t="n">
        <f aca="false">C24*24</f>
        <v>49.44</v>
      </c>
      <c r="E24" s="6" t="n">
        <v>65</v>
      </c>
      <c r="I24" s="5" t="n">
        <v>1.05</v>
      </c>
      <c r="J24" s="5" t="n">
        <f aca="false">I24+0.85</f>
        <v>1.9</v>
      </c>
      <c r="K24" s="5" t="n">
        <f aca="false">J24*24</f>
        <v>45.6</v>
      </c>
      <c r="L24" s="6" t="n">
        <v>5</v>
      </c>
      <c r="M24" s="7" t="n">
        <f aca="false">(I23-I24)/(L23-L24)</f>
        <v>0.00333333333333334</v>
      </c>
    </row>
    <row r="25" customFormat="false" ht="14.65" hidden="false" customHeight="false" outlineLevel="0" collapsed="false">
      <c r="B25" s="5" t="n">
        <v>1.2</v>
      </c>
      <c r="C25" s="5" t="n">
        <f aca="false">B25+0.85</f>
        <v>2.05</v>
      </c>
      <c r="D25" s="5" t="n">
        <f aca="false">C25*24</f>
        <v>49.2</v>
      </c>
      <c r="E25" s="6" t="n">
        <v>60</v>
      </c>
    </row>
    <row r="26" customFormat="false" ht="14.65" hidden="false" customHeight="false" outlineLevel="0" collapsed="false">
      <c r="B26" s="5" t="n">
        <v>1.19</v>
      </c>
      <c r="C26" s="5" t="n">
        <f aca="false">B26+0.85</f>
        <v>2.04</v>
      </c>
      <c r="D26" s="5" t="n">
        <f aca="false">C26*24</f>
        <v>48.96</v>
      </c>
      <c r="E26" s="6" t="n">
        <v>55</v>
      </c>
    </row>
    <row r="27" customFormat="false" ht="14.65" hidden="false" customHeight="false" outlineLevel="0" collapsed="false">
      <c r="B27" s="5" t="n">
        <v>1.18</v>
      </c>
      <c r="C27" s="5" t="n">
        <f aca="false">B27+0.85</f>
        <v>2.03</v>
      </c>
      <c r="D27" s="5" t="n">
        <f aca="false">C27*24</f>
        <v>48.72</v>
      </c>
      <c r="E27" s="6" t="n">
        <v>50</v>
      </c>
    </row>
    <row r="28" customFormat="false" ht="14.65" hidden="false" customHeight="false" outlineLevel="0" collapsed="false">
      <c r="B28" s="5" t="n">
        <v>1.17</v>
      </c>
      <c r="C28" s="5" t="n">
        <f aca="false">B28+0.85</f>
        <v>2.02</v>
      </c>
      <c r="D28" s="5" t="n">
        <f aca="false">C28*24</f>
        <v>48.48</v>
      </c>
      <c r="E28" s="6" t="n">
        <v>45</v>
      </c>
    </row>
    <row r="29" customFormat="false" ht="14.65" hidden="false" customHeight="false" outlineLevel="0" collapsed="false">
      <c r="B29" s="5" t="n">
        <v>1.16</v>
      </c>
      <c r="C29" s="5" t="n">
        <f aca="false">B29+0.85</f>
        <v>2.01</v>
      </c>
      <c r="D29" s="5" t="n">
        <f aca="false">C29*24</f>
        <v>48.24</v>
      </c>
      <c r="E29" s="6" t="n">
        <v>40</v>
      </c>
    </row>
    <row r="30" customFormat="false" ht="14.65" hidden="false" customHeight="false" outlineLevel="0" collapsed="false">
      <c r="A30" s="8" t="s">
        <v>6</v>
      </c>
      <c r="B30" s="9" t="n">
        <v>0.01</v>
      </c>
      <c r="C30" s="9" t="n">
        <v>0.01</v>
      </c>
      <c r="D30" s="9" t="n">
        <v>0.24</v>
      </c>
      <c r="E30" s="9" t="n">
        <v>5</v>
      </c>
    </row>
    <row r="36" customFormat="false" ht="14.65" hidden="false" customHeight="false" outlineLevel="0" collapsed="false">
      <c r="B36" s="0" t="s">
        <v>7</v>
      </c>
    </row>
    <row r="38" customFormat="false" ht="14.65" hidden="false" customHeight="false" outlineLevel="0" collapsed="false">
      <c r="B38" s="4" t="s">
        <v>2</v>
      </c>
      <c r="C38" s="4" t="s">
        <v>3</v>
      </c>
      <c r="D38" s="4" t="s">
        <v>4</v>
      </c>
      <c r="E38" s="4" t="s">
        <v>5</v>
      </c>
    </row>
    <row r="39" customFormat="false" ht="14.65" hidden="false" customHeight="false" outlineLevel="0" collapsed="false">
      <c r="B39" s="10" t="n">
        <v>1.27</v>
      </c>
      <c r="C39" s="10" t="n">
        <f aca="false">B39+0.826</f>
        <v>2.096</v>
      </c>
      <c r="D39" s="10" t="n">
        <f aca="false">C39*24</f>
        <v>50.304</v>
      </c>
      <c r="E39" s="11" t="n">
        <v>100</v>
      </c>
    </row>
    <row r="40" customFormat="false" ht="14.65" hidden="false" customHeight="false" outlineLevel="0" collapsed="false">
      <c r="B40" s="5" t="n">
        <v>1.26</v>
      </c>
      <c r="C40" s="5" t="n">
        <f aca="false">B40+0.826</f>
        <v>2.086</v>
      </c>
      <c r="D40" s="5" t="n">
        <f aca="false">C40*24</f>
        <v>50.064</v>
      </c>
      <c r="E40" s="6" t="n">
        <v>95</v>
      </c>
    </row>
    <row r="41" customFormat="false" ht="14.65" hidden="false" customHeight="false" outlineLevel="0" collapsed="false">
      <c r="B41" s="5" t="n">
        <v>1.25</v>
      </c>
      <c r="C41" s="5" t="n">
        <f aca="false">B41+0.826</f>
        <v>2.076</v>
      </c>
      <c r="D41" s="5" t="n">
        <f aca="false">C41*24</f>
        <v>49.824</v>
      </c>
      <c r="E41" s="6" t="n">
        <v>90</v>
      </c>
    </row>
    <row r="42" customFormat="false" ht="14.65" hidden="false" customHeight="false" outlineLevel="0" collapsed="false">
      <c r="B42" s="5" t="n">
        <v>1.24</v>
      </c>
      <c r="C42" s="5" t="n">
        <f aca="false">B42+0.826</f>
        <v>2.066</v>
      </c>
      <c r="D42" s="5" t="n">
        <f aca="false">C42*24</f>
        <v>49.584</v>
      </c>
      <c r="E42" s="12" t="n">
        <v>85</v>
      </c>
    </row>
    <row r="43" customFormat="false" ht="14.65" hidden="false" customHeight="false" outlineLevel="0" collapsed="false">
      <c r="B43" s="5" t="n">
        <v>1.23</v>
      </c>
      <c r="C43" s="5" t="n">
        <f aca="false">B43+0.826</f>
        <v>2.056</v>
      </c>
      <c r="D43" s="5" t="n">
        <f aca="false">C43*24</f>
        <v>49.344</v>
      </c>
      <c r="E43" s="6" t="n">
        <v>80</v>
      </c>
    </row>
    <row r="44" customFormat="false" ht="14.65" hidden="false" customHeight="false" outlineLevel="0" collapsed="false">
      <c r="B44" s="5" t="n">
        <v>1.22</v>
      </c>
      <c r="C44" s="5" t="n">
        <f aca="false">B44+0.826</f>
        <v>2.046</v>
      </c>
      <c r="D44" s="5" t="n">
        <f aca="false">C44*24</f>
        <v>49.104</v>
      </c>
      <c r="E44" s="6" t="n">
        <v>75</v>
      </c>
    </row>
    <row r="45" customFormat="false" ht="14.65" hidden="false" customHeight="false" outlineLevel="0" collapsed="false">
      <c r="B45" s="5" t="n">
        <v>1.21</v>
      </c>
      <c r="C45" s="5" t="n">
        <f aca="false">B45+0.826</f>
        <v>2.036</v>
      </c>
      <c r="D45" s="5" t="n">
        <f aca="false">C45*24</f>
        <v>48.864</v>
      </c>
      <c r="E45" s="12" t="n">
        <v>70</v>
      </c>
    </row>
    <row r="46" customFormat="false" ht="14.65" hidden="false" customHeight="false" outlineLevel="0" collapsed="false">
      <c r="B46" s="5" t="n">
        <v>1.2</v>
      </c>
      <c r="C46" s="5" t="n">
        <f aca="false">B46+0.826</f>
        <v>2.026</v>
      </c>
      <c r="D46" s="5" t="n">
        <f aca="false">C46*24</f>
        <v>48.624</v>
      </c>
      <c r="E46" s="6" t="n">
        <v>65</v>
      </c>
    </row>
    <row r="47" customFormat="false" ht="14.65" hidden="false" customHeight="false" outlineLevel="0" collapsed="false">
      <c r="B47" s="5" t="n">
        <v>1.19</v>
      </c>
      <c r="C47" s="5" t="n">
        <f aca="false">B47+0.826</f>
        <v>2.016</v>
      </c>
      <c r="D47" s="5" t="n">
        <f aca="false">C47*24</f>
        <v>48.384</v>
      </c>
      <c r="E47" s="6" t="n">
        <v>60</v>
      </c>
    </row>
    <row r="48" customFormat="false" ht="14.65" hidden="false" customHeight="false" outlineLevel="0" collapsed="false">
      <c r="B48" s="5" t="n">
        <v>1.18</v>
      </c>
      <c r="C48" s="5" t="n">
        <f aca="false">B48+0.826</f>
        <v>2.006</v>
      </c>
      <c r="D48" s="5" t="n">
        <f aca="false">C48*24</f>
        <v>48.144</v>
      </c>
      <c r="E48" s="12" t="n">
        <v>55</v>
      </c>
    </row>
    <row r="49" customFormat="false" ht="14.65" hidden="false" customHeight="false" outlineLevel="0" collapsed="false">
      <c r="B49" s="5" t="n">
        <v>1.17</v>
      </c>
      <c r="C49" s="5" t="n">
        <f aca="false">B49+0.826</f>
        <v>1.996</v>
      </c>
      <c r="D49" s="5" t="n">
        <f aca="false">C49*24</f>
        <v>47.904</v>
      </c>
      <c r="E49" s="6" t="n">
        <v>50</v>
      </c>
    </row>
    <row r="50" customFormat="false" ht="14.65" hidden="false" customHeight="false" outlineLevel="0" collapsed="false">
      <c r="B50" s="5" t="n">
        <v>1.16</v>
      </c>
      <c r="C50" s="5" t="n">
        <f aca="false">B50+0.826</f>
        <v>1.986</v>
      </c>
      <c r="D50" s="5" t="n">
        <f aca="false">C50*24</f>
        <v>47.664</v>
      </c>
      <c r="E50" s="6" t="n">
        <v>45</v>
      </c>
    </row>
    <row r="51" customFormat="false" ht="14.65" hidden="false" customHeight="false" outlineLevel="0" collapsed="false">
      <c r="A51" s="8" t="s">
        <v>6</v>
      </c>
      <c r="B51" s="9" t="n">
        <v>0.01</v>
      </c>
      <c r="C51" s="9" t="n">
        <v>0.01</v>
      </c>
      <c r="D51" s="9" t="n">
        <v>0.24</v>
      </c>
      <c r="E51" s="9" t="n">
        <v>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4:K20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N22" activeCellId="0" sqref="N22"/>
    </sheetView>
  </sheetViews>
  <sheetFormatPr defaultRowHeight="14.65" zeroHeight="false" outlineLevelRow="0" outlineLevelCol="0"/>
  <cols>
    <col collapsed="false" customWidth="true" hidden="false" outlineLevel="0" max="3" min="3" style="0" width="8.86"/>
    <col collapsed="false" customWidth="true" hidden="false" outlineLevel="0" max="4" min="4" style="0" width="5.41"/>
    <col collapsed="false" customWidth="true" hidden="false" outlineLevel="0" max="5" min="5" style="0" width="6.3"/>
    <col collapsed="false" customWidth="true" hidden="false" outlineLevel="0" max="6" min="6" style="0" width="21.59"/>
    <col collapsed="false" customWidth="true" hidden="false" outlineLevel="0" max="8" min="8" style="0" width="16.36"/>
  </cols>
  <sheetData>
    <row r="4" customFormat="false" ht="14.65" hidden="false" customHeight="false" outlineLevel="0" collapsed="false">
      <c r="B4" s="0" t="s">
        <v>8</v>
      </c>
      <c r="C4" s="0" t="n">
        <v>1.24</v>
      </c>
    </row>
    <row r="6" customFormat="false" ht="14.65" hidden="false" customHeight="false" outlineLevel="0" collapsed="false">
      <c r="B6" s="0" t="s">
        <v>9</v>
      </c>
      <c r="C6" s="0" t="n">
        <f aca="false">C4+0.83</f>
        <v>2.07</v>
      </c>
    </row>
    <row r="10" customFormat="false" ht="14.65" hidden="false" customHeight="false" outlineLevel="0" collapsed="false">
      <c r="B10" s="0" t="s">
        <v>10</v>
      </c>
      <c r="C10" s="0" t="s">
        <v>11</v>
      </c>
      <c r="D10" s="0" t="s">
        <v>12</v>
      </c>
      <c r="E10" s="0" t="s">
        <v>13</v>
      </c>
      <c r="F10" s="0" t="s">
        <v>14</v>
      </c>
      <c r="G10" s="0" t="s">
        <v>15</v>
      </c>
      <c r="H10" s="0" t="s">
        <v>16</v>
      </c>
      <c r="I10" s="0" t="s">
        <v>17</v>
      </c>
      <c r="J10" s="0" t="s">
        <v>18</v>
      </c>
      <c r="K10" s="0" t="s">
        <v>17</v>
      </c>
    </row>
    <row r="11" customFormat="false" ht="15" hidden="false" customHeight="false" outlineLevel="0" collapsed="false">
      <c r="B11" s="1" t="n">
        <v>1.85</v>
      </c>
      <c r="C11" s="0" t="n">
        <v>100</v>
      </c>
      <c r="D11" s="13" t="n">
        <v>100</v>
      </c>
      <c r="E11" s="1" t="n">
        <f aca="false">D11/C11</f>
        <v>1</v>
      </c>
      <c r="F11" s="0" t="n">
        <f aca="false">D11*12</f>
        <v>1200</v>
      </c>
      <c r="G11" s="0" t="n">
        <v>40</v>
      </c>
      <c r="H11" s="1" t="n">
        <f aca="false">G11/C11</f>
        <v>0.4</v>
      </c>
      <c r="I11" s="1" t="n">
        <f aca="false">H11/E11/E11</f>
        <v>0.4</v>
      </c>
      <c r="J11" s="1" t="n">
        <f aca="false">C$6-B11</f>
        <v>0.22</v>
      </c>
      <c r="K11" s="14" t="n">
        <f aca="false">J11/E11</f>
        <v>0.22</v>
      </c>
    </row>
    <row r="12" customFormat="false" ht="15" hidden="false" customHeight="false" outlineLevel="0" collapsed="false">
      <c r="B12" s="1" t="n">
        <v>1.85</v>
      </c>
      <c r="C12" s="0" t="n">
        <v>50</v>
      </c>
      <c r="D12" s="13" t="n">
        <v>95</v>
      </c>
      <c r="E12" s="1" t="n">
        <f aca="false">D12/C12</f>
        <v>1.9</v>
      </c>
      <c r="F12" s="0" t="n">
        <f aca="false">D12*12</f>
        <v>1140</v>
      </c>
      <c r="G12" s="0" t="n">
        <f aca="false">F$11-F12</f>
        <v>60</v>
      </c>
      <c r="H12" s="1" t="n">
        <f aca="false">G12/C12</f>
        <v>1.2</v>
      </c>
      <c r="I12" s="1" t="n">
        <f aca="false">H12/E12/E12</f>
        <v>0.332409972299169</v>
      </c>
      <c r="J12" s="1" t="n">
        <f aca="false">C$6-B12</f>
        <v>0.22</v>
      </c>
      <c r="K12" s="14" t="n">
        <f aca="false">J12/E12</f>
        <v>0.115789473684211</v>
      </c>
    </row>
    <row r="13" customFormat="false" ht="15" hidden="false" customHeight="false" outlineLevel="0" collapsed="false">
      <c r="B13" s="1" t="n">
        <v>1.83</v>
      </c>
      <c r="C13" s="0" t="n">
        <v>24</v>
      </c>
      <c r="D13" s="13" t="n">
        <v>88</v>
      </c>
      <c r="E13" s="1" t="n">
        <f aca="false">D13/C13</f>
        <v>3.66666666666667</v>
      </c>
      <c r="F13" s="0" t="n">
        <f aca="false">D13*12</f>
        <v>1056</v>
      </c>
      <c r="G13" s="0" t="n">
        <f aca="false">F$11-F13</f>
        <v>144</v>
      </c>
      <c r="H13" s="1" t="n">
        <f aca="false">G13/C13</f>
        <v>6</v>
      </c>
      <c r="I13" s="1" t="n">
        <f aca="false">H13/E13/E13</f>
        <v>0.446280991735537</v>
      </c>
      <c r="J13" s="1" t="n">
        <f aca="false">C$6-B13</f>
        <v>0.24</v>
      </c>
      <c r="K13" s="14" t="n">
        <f aca="false">J13/E13</f>
        <v>0.0654545454545455</v>
      </c>
    </row>
    <row r="14" customFormat="false" ht="15" hidden="false" customHeight="false" outlineLevel="0" collapsed="false">
      <c r="B14" s="1" t="n">
        <v>1.82</v>
      </c>
      <c r="C14" s="0" t="n">
        <v>20</v>
      </c>
      <c r="D14" s="13" t="n">
        <v>86</v>
      </c>
      <c r="E14" s="1" t="n">
        <f aca="false">D14/C14</f>
        <v>4.3</v>
      </c>
      <c r="F14" s="0" t="n">
        <f aca="false">D14*12</f>
        <v>1032</v>
      </c>
      <c r="G14" s="0" t="n">
        <f aca="false">F$11-F14</f>
        <v>168</v>
      </c>
      <c r="H14" s="1" t="n">
        <f aca="false">G14/C14</f>
        <v>8.4</v>
      </c>
      <c r="I14" s="1" t="n">
        <f aca="false">H14/E14/E14</f>
        <v>0.454299621416982</v>
      </c>
      <c r="J14" s="1" t="n">
        <f aca="false">C$6-B14</f>
        <v>0.25</v>
      </c>
      <c r="K14" s="14" t="n">
        <f aca="false">J14/E14</f>
        <v>0.058139534883721</v>
      </c>
    </row>
    <row r="15" customFormat="false" ht="15" hidden="false" customHeight="false" outlineLevel="0" collapsed="false">
      <c r="B15" s="1" t="n">
        <v>1.8</v>
      </c>
      <c r="C15" s="0" t="n">
        <v>10</v>
      </c>
      <c r="D15" s="13" t="n">
        <v>76</v>
      </c>
      <c r="E15" s="1" t="n">
        <f aca="false">D15/C15</f>
        <v>7.6</v>
      </c>
      <c r="F15" s="0" t="n">
        <f aca="false">D15*12</f>
        <v>912</v>
      </c>
      <c r="G15" s="0" t="n">
        <f aca="false">F$11-F15</f>
        <v>288</v>
      </c>
      <c r="H15" s="1" t="n">
        <f aca="false">G15/C15</f>
        <v>28.8</v>
      </c>
      <c r="I15" s="1" t="n">
        <f aca="false">H15/E15/E15</f>
        <v>0.498614958448754</v>
      </c>
      <c r="J15" s="1" t="n">
        <f aca="false">C$6-B15</f>
        <v>0.27</v>
      </c>
      <c r="K15" s="14" t="n">
        <f aca="false">J15/E15</f>
        <v>0.0355263157894737</v>
      </c>
    </row>
    <row r="16" customFormat="false" ht="15" hidden="false" customHeight="false" outlineLevel="0" collapsed="false">
      <c r="B16" s="1" t="n">
        <v>1.77</v>
      </c>
      <c r="C16" s="0" t="n">
        <v>5</v>
      </c>
      <c r="D16" s="13" t="n">
        <v>65</v>
      </c>
      <c r="E16" s="1" t="n">
        <f aca="false">D16/C16</f>
        <v>13</v>
      </c>
      <c r="F16" s="0" t="n">
        <f aca="false">D16*12</f>
        <v>780</v>
      </c>
      <c r="G16" s="0" t="n">
        <f aca="false">F$11-F16</f>
        <v>420</v>
      </c>
      <c r="H16" s="1" t="n">
        <f aca="false">G16/C16</f>
        <v>84</v>
      </c>
      <c r="I16" s="1" t="n">
        <f aca="false">H16/E16/E16</f>
        <v>0.497041420118343</v>
      </c>
      <c r="J16" s="1" t="n">
        <f aca="false">C$6-B16</f>
        <v>0.3</v>
      </c>
      <c r="K16" s="14" t="n">
        <f aca="false">J16/E16</f>
        <v>0.0230769230769231</v>
      </c>
    </row>
    <row r="17" customFormat="false" ht="15" hidden="false" customHeight="false" outlineLevel="0" collapsed="false">
      <c r="B17" s="1" t="n">
        <v>1.75</v>
      </c>
      <c r="C17" s="0" t="n">
        <v>3</v>
      </c>
      <c r="D17" s="13" t="n">
        <v>58</v>
      </c>
      <c r="E17" s="1" t="n">
        <f aca="false">D17/C17</f>
        <v>19.3333333333333</v>
      </c>
      <c r="F17" s="0" t="n">
        <f aca="false">D17*12</f>
        <v>696</v>
      </c>
      <c r="G17" s="0" t="n">
        <f aca="false">F$11-F17</f>
        <v>504</v>
      </c>
      <c r="H17" s="1" t="n">
        <f aca="false">G17/C17</f>
        <v>168</v>
      </c>
      <c r="I17" s="1" t="n">
        <f aca="false">H17/E17/E17</f>
        <v>0.449464922711058</v>
      </c>
      <c r="J17" s="1" t="n">
        <f aca="false">C$6-B17</f>
        <v>0.32</v>
      </c>
      <c r="K17" s="14" t="n">
        <f aca="false">J17/E17</f>
        <v>0.016551724137931</v>
      </c>
    </row>
    <row r="18" customFormat="false" ht="15" hidden="false" customHeight="false" outlineLevel="0" collapsed="false">
      <c r="B18" s="1" t="n">
        <v>1.67</v>
      </c>
      <c r="C18" s="0" t="n">
        <v>1</v>
      </c>
      <c r="D18" s="13" t="n">
        <v>42</v>
      </c>
      <c r="E18" s="1" t="n">
        <f aca="false">D18/C18</f>
        <v>42</v>
      </c>
      <c r="F18" s="0" t="n">
        <f aca="false">D18*12</f>
        <v>504</v>
      </c>
      <c r="G18" s="0" t="n">
        <f aca="false">F$11-F18</f>
        <v>696</v>
      </c>
      <c r="H18" s="1" t="n">
        <f aca="false">G18/C18</f>
        <v>696</v>
      </c>
      <c r="I18" s="1" t="n">
        <f aca="false">H18/E18/E18</f>
        <v>0.394557823129252</v>
      </c>
      <c r="J18" s="1" t="n">
        <f aca="false">C$6-B18</f>
        <v>0.4</v>
      </c>
      <c r="K18" s="14" t="n">
        <f aca="false">J18/E18</f>
        <v>0.00952380952380953</v>
      </c>
    </row>
    <row r="20" customFormat="false" ht="14.65" hidden="false" customHeight="false" outlineLevel="0" collapsed="false">
      <c r="I20" s="0" t="n">
        <f aca="false">AVERAGE(I11:I18)</f>
        <v>0.434083713732387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65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149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2010-04-12T18:21:12Z</dcterms:created>
  <dc:creator>Frank Erdorf</dc:creator>
  <dc:description/>
  <dc:language>de-DE</dc:language>
  <cp:lastModifiedBy/>
  <dcterms:modified xsi:type="dcterms:W3CDTF">2021-03-20T14:01:58Z</dcterms:modified>
  <cp:revision>21</cp:revision>
  <dc:subject/>
  <dc:title/>
</cp:coreProperties>
</file>