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c20\AC\Temp\"/>
    </mc:Choice>
  </mc:AlternateContent>
  <xr:revisionPtr revIDLastSave="0" documentId="8_{2E3E428A-EEEF-BD46-9DC3-ACCAD8D6559F}" xr6:coauthVersionLast="47" xr6:coauthVersionMax="47" xr10:uidLastSave="{00000000-0000-0000-0000-000000000000}"/>
  <bookViews>
    <workbookView xWindow="-60" yWindow="-60" windowWidth="15480" windowHeight="11640" xr2:uid="{5F280BC0-AEB0-492C-9B85-9D2104A1E334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25" i="1"/>
  <c r="F5" i="1"/>
  <c r="F7" i="1"/>
  <c r="F35" i="1"/>
  <c r="F37" i="1"/>
  <c r="F57" i="1"/>
  <c r="F67" i="1"/>
  <c r="F53" i="1"/>
  <c r="F65" i="1"/>
  <c r="F47" i="1"/>
  <c r="F85" i="1"/>
  <c r="F86" i="1"/>
  <c r="F87" i="1"/>
  <c r="F90" i="1"/>
  <c r="F91" i="1"/>
  <c r="F92" i="1"/>
  <c r="F73" i="1"/>
  <c r="F74" i="1"/>
  <c r="F75" i="1"/>
  <c r="F78" i="1"/>
  <c r="F79" i="1"/>
  <c r="F80" i="1"/>
  <c r="F81" i="1"/>
  <c r="F82" i="1"/>
  <c r="F88" i="1"/>
  <c r="F94" i="1"/>
  <c r="F93" i="1"/>
  <c r="F77" i="1"/>
  <c r="F89" i="1"/>
  <c r="F76" i="1"/>
  <c r="C159" i="2"/>
  <c r="O159" i="2"/>
  <c r="E159" i="2"/>
  <c r="B159" i="2"/>
  <c r="C81" i="2"/>
  <c r="O81" i="2"/>
  <c r="E81" i="2"/>
  <c r="B81" i="2"/>
  <c r="C42" i="2"/>
  <c r="O42" i="2"/>
  <c r="E42" i="2"/>
  <c r="B42" i="2"/>
  <c r="C23" i="2"/>
  <c r="O23" i="2"/>
  <c r="E23" i="2"/>
  <c r="B23" i="2"/>
  <c r="C13" i="2"/>
  <c r="O13" i="2"/>
  <c r="E13" i="2"/>
  <c r="B13" i="2"/>
  <c r="C18" i="2"/>
  <c r="O18" i="2"/>
  <c r="E18" i="2"/>
  <c r="B18" i="2"/>
  <c r="C15" i="2"/>
  <c r="O15" i="2"/>
  <c r="E15" i="2"/>
  <c r="B15" i="2"/>
  <c r="C14" i="2"/>
  <c r="O14" i="2"/>
  <c r="E14" i="2"/>
  <c r="B14" i="2"/>
  <c r="F11" i="1"/>
  <c r="F14" i="1"/>
  <c r="F18" i="1"/>
  <c r="F19" i="1"/>
  <c r="F49" i="1"/>
  <c r="F54" i="1"/>
  <c r="F55" i="1"/>
  <c r="F58" i="1"/>
  <c r="F59" i="1"/>
  <c r="C159" i="3"/>
  <c r="O159" i="3"/>
  <c r="E159" i="3"/>
  <c r="B159" i="3"/>
  <c r="C81" i="3"/>
  <c r="O81" i="3"/>
  <c r="E81" i="3"/>
  <c r="B81" i="3"/>
  <c r="C42" i="3"/>
  <c r="O42" i="3"/>
  <c r="E42" i="3"/>
  <c r="B42" i="3"/>
  <c r="C23" i="3"/>
  <c r="O23" i="3"/>
  <c r="E23" i="3"/>
  <c r="B23" i="3"/>
  <c r="C13" i="3"/>
  <c r="O13" i="3"/>
  <c r="E13" i="3"/>
  <c r="B13" i="3"/>
  <c r="C18" i="3"/>
  <c r="O18" i="3"/>
  <c r="E18" i="3"/>
  <c r="B18" i="3"/>
  <c r="C15" i="3"/>
  <c r="O15" i="3"/>
  <c r="E15" i="3"/>
  <c r="B15" i="3"/>
  <c r="C14" i="3"/>
  <c r="O14" i="3"/>
  <c r="E14" i="3"/>
  <c r="B14" i="3"/>
  <c r="O8" i="3"/>
  <c r="E8" i="3"/>
  <c r="C8" i="3"/>
  <c r="B8" i="3"/>
  <c r="O10" i="3"/>
  <c r="E10" i="3"/>
  <c r="C10" i="3"/>
  <c r="B10" i="3"/>
  <c r="O11" i="3"/>
  <c r="E11" i="3"/>
  <c r="C11" i="3"/>
  <c r="B11" i="3"/>
  <c r="O12" i="3"/>
  <c r="E12" i="3"/>
  <c r="C12" i="3"/>
  <c r="B12" i="3"/>
  <c r="C5" i="2"/>
  <c r="O5" i="2"/>
  <c r="E5" i="2"/>
  <c r="B5" i="2"/>
  <c r="C6" i="2"/>
  <c r="O6" i="2"/>
  <c r="E6" i="2"/>
  <c r="B6" i="2"/>
  <c r="C7" i="2"/>
  <c r="O7" i="2"/>
  <c r="E7" i="2"/>
  <c r="B7" i="2"/>
  <c r="I7" i="2"/>
  <c r="C169" i="2"/>
  <c r="O169" i="2"/>
  <c r="E169" i="2"/>
  <c r="B169" i="2"/>
  <c r="C86" i="2"/>
  <c r="O86" i="2"/>
  <c r="E86" i="2"/>
  <c r="B86" i="2"/>
  <c r="C45" i="2"/>
  <c r="O45" i="2"/>
  <c r="E45" i="2"/>
  <c r="B45" i="2"/>
  <c r="C24" i="2"/>
  <c r="O24" i="2"/>
  <c r="E24" i="2"/>
  <c r="B24" i="2"/>
  <c r="C9" i="2"/>
  <c r="O9" i="2"/>
  <c r="E9" i="2"/>
  <c r="B9" i="2"/>
  <c r="C8" i="2"/>
  <c r="O8" i="2"/>
  <c r="E8" i="2"/>
  <c r="B8" i="2"/>
  <c r="O11" i="2"/>
  <c r="E11" i="2"/>
  <c r="C11" i="2"/>
  <c r="B11" i="2"/>
  <c r="O10" i="2"/>
  <c r="E10" i="2"/>
  <c r="C10" i="2"/>
  <c r="B10" i="2"/>
  <c r="J7" i="2"/>
  <c r="K7" i="2"/>
  <c r="L7" i="2"/>
  <c r="I8" i="2"/>
  <c r="C12" i="2"/>
  <c r="O12" i="2"/>
  <c r="E12" i="2"/>
  <c r="B12" i="2"/>
  <c r="O19" i="2"/>
  <c r="E19" i="2"/>
  <c r="C19" i="2"/>
  <c r="B19" i="2"/>
  <c r="O16" i="2"/>
  <c r="E16" i="2"/>
  <c r="C16" i="2"/>
  <c r="B16" i="2"/>
  <c r="O17" i="2"/>
  <c r="E17" i="2"/>
  <c r="C17" i="2"/>
  <c r="B17" i="2"/>
  <c r="J8" i="2"/>
  <c r="K8" i="2"/>
  <c r="L8" i="2"/>
  <c r="I9" i="2"/>
  <c r="O34" i="2"/>
  <c r="E34" i="2"/>
  <c r="C34" i="2"/>
  <c r="B34" i="2"/>
  <c r="O29" i="2"/>
  <c r="E29" i="2"/>
  <c r="C29" i="2"/>
  <c r="B29" i="2"/>
  <c r="O26" i="2"/>
  <c r="E26" i="2"/>
  <c r="C26" i="2"/>
  <c r="B26" i="2"/>
  <c r="O25" i="2"/>
  <c r="E25" i="2"/>
  <c r="C25" i="2"/>
  <c r="B25" i="2"/>
  <c r="J9" i="2"/>
  <c r="K9" i="2"/>
  <c r="L9" i="2"/>
  <c r="I10" i="2"/>
  <c r="O21" i="2"/>
  <c r="E21" i="2"/>
  <c r="C21" i="2"/>
  <c r="B21" i="2"/>
  <c r="O22" i="2"/>
  <c r="E22" i="2"/>
  <c r="C22" i="2"/>
  <c r="B22" i="2"/>
  <c r="O39" i="2"/>
  <c r="E39" i="2"/>
  <c r="C39" i="2"/>
  <c r="B39" i="2"/>
  <c r="O36" i="2"/>
  <c r="E36" i="2"/>
  <c r="C36" i="2"/>
  <c r="B36" i="2"/>
  <c r="O35" i="2"/>
  <c r="E35" i="2"/>
  <c r="C35" i="2"/>
  <c r="B35" i="2"/>
  <c r="O37" i="2"/>
  <c r="E37" i="2"/>
  <c r="C37" i="2"/>
  <c r="B37" i="2"/>
  <c r="O38" i="2"/>
  <c r="E38" i="2"/>
  <c r="C38" i="2"/>
  <c r="B38" i="2"/>
  <c r="O20" i="2"/>
  <c r="E20" i="2"/>
  <c r="C20" i="2"/>
  <c r="B20" i="2"/>
  <c r="J10" i="2"/>
  <c r="K10" i="2"/>
  <c r="L10" i="2"/>
  <c r="I11" i="2"/>
  <c r="O27" i="2"/>
  <c r="E27" i="2"/>
  <c r="C27" i="2"/>
  <c r="B27" i="2"/>
  <c r="O28" i="2"/>
  <c r="E28" i="2"/>
  <c r="C28" i="2"/>
  <c r="B28" i="2"/>
  <c r="O31" i="2"/>
  <c r="E31" i="2"/>
  <c r="C31" i="2"/>
  <c r="B31" i="2"/>
  <c r="O30" i="2"/>
  <c r="E30" i="2"/>
  <c r="C30" i="2"/>
  <c r="B30" i="2"/>
  <c r="O65" i="2"/>
  <c r="E65" i="2"/>
  <c r="C65" i="2"/>
  <c r="B65" i="2"/>
  <c r="O55" i="2"/>
  <c r="E55" i="2"/>
  <c r="C55" i="2"/>
  <c r="B55" i="2"/>
  <c r="O50" i="2"/>
  <c r="E50" i="2"/>
  <c r="C50" i="2"/>
  <c r="B50" i="2"/>
  <c r="O47" i="2"/>
  <c r="E47" i="2"/>
  <c r="C47" i="2"/>
  <c r="B47" i="2"/>
  <c r="O48" i="2"/>
  <c r="E48" i="2"/>
  <c r="C48" i="2"/>
  <c r="B48" i="2"/>
  <c r="O49" i="2"/>
  <c r="E49" i="2"/>
  <c r="C49" i="2"/>
  <c r="B49" i="2"/>
  <c r="O52" i="2"/>
  <c r="E52" i="2"/>
  <c r="C52" i="2"/>
  <c r="B52" i="2"/>
  <c r="O51" i="2"/>
  <c r="E51" i="2"/>
  <c r="C51" i="2"/>
  <c r="B51" i="2"/>
  <c r="O53" i="2"/>
  <c r="E53" i="2"/>
  <c r="C53" i="2"/>
  <c r="B53" i="2"/>
  <c r="O54" i="2"/>
  <c r="E54" i="2"/>
  <c r="C54" i="2"/>
  <c r="B54" i="2"/>
  <c r="J11" i="2"/>
  <c r="K11" i="2"/>
  <c r="L11" i="2"/>
  <c r="I12" i="2"/>
  <c r="O32" i="2"/>
  <c r="E32" i="2"/>
  <c r="C32" i="2"/>
  <c r="B32" i="2"/>
  <c r="O33" i="2"/>
  <c r="E33" i="2"/>
  <c r="C33" i="2"/>
  <c r="B33" i="2"/>
  <c r="O60" i="2"/>
  <c r="E60" i="2"/>
  <c r="C60" i="2"/>
  <c r="B60" i="2"/>
  <c r="O62" i="2"/>
  <c r="E62" i="2"/>
  <c r="C62" i="2"/>
  <c r="B62" i="2"/>
  <c r="O63" i="2"/>
  <c r="E63" i="2"/>
  <c r="C63" i="2"/>
  <c r="B63" i="2"/>
  <c r="O64" i="2"/>
  <c r="E64" i="2"/>
  <c r="C64" i="2"/>
  <c r="B64" i="2"/>
  <c r="O75" i="2"/>
  <c r="E75" i="2"/>
  <c r="C75" i="2"/>
  <c r="B75" i="2"/>
  <c r="O70" i="2"/>
  <c r="E70" i="2"/>
  <c r="C70" i="2"/>
  <c r="B70" i="2"/>
  <c r="O72" i="2"/>
  <c r="E72" i="2"/>
  <c r="C72" i="2"/>
  <c r="B72" i="2"/>
  <c r="O71" i="2"/>
  <c r="E71" i="2"/>
  <c r="C71" i="2"/>
  <c r="B71" i="2"/>
  <c r="O73" i="2"/>
  <c r="E73" i="2"/>
  <c r="C73" i="2"/>
  <c r="B73" i="2"/>
  <c r="O67" i="2"/>
  <c r="E67" i="2"/>
  <c r="C67" i="2"/>
  <c r="B67" i="2"/>
  <c r="O68" i="2"/>
  <c r="E68" i="2"/>
  <c r="C68" i="2"/>
  <c r="B68" i="2"/>
  <c r="O69" i="2"/>
  <c r="E69" i="2"/>
  <c r="C69" i="2"/>
  <c r="B69" i="2"/>
  <c r="O74" i="2"/>
  <c r="E74" i="2"/>
  <c r="C74" i="2"/>
  <c r="B74" i="2"/>
  <c r="C40" i="2"/>
  <c r="O40" i="2"/>
  <c r="E40" i="2"/>
  <c r="B40" i="2"/>
  <c r="O41" i="2"/>
  <c r="E41" i="2"/>
  <c r="B41" i="2"/>
  <c r="J12" i="2"/>
  <c r="K12" i="2"/>
  <c r="L12" i="2"/>
  <c r="I13" i="2"/>
  <c r="O43" i="2"/>
  <c r="E43" i="2"/>
  <c r="C43" i="2"/>
  <c r="B43" i="2"/>
  <c r="C41" i="2"/>
  <c r="O44" i="2"/>
  <c r="E44" i="2"/>
  <c r="C44" i="2"/>
  <c r="B44" i="2"/>
  <c r="O80" i="2"/>
  <c r="E80" i="2"/>
  <c r="C80" i="2"/>
  <c r="B80" i="2"/>
  <c r="O83" i="2"/>
  <c r="E83" i="2"/>
  <c r="C83" i="2"/>
  <c r="B83" i="2"/>
  <c r="O82" i="2"/>
  <c r="E82" i="2"/>
  <c r="C82" i="2"/>
  <c r="B82" i="2"/>
  <c r="O127" i="2"/>
  <c r="E127" i="2"/>
  <c r="C127" i="2"/>
  <c r="B127" i="2"/>
  <c r="O106" i="2"/>
  <c r="E106" i="2"/>
  <c r="C106" i="2"/>
  <c r="B106" i="2"/>
  <c r="O96" i="2"/>
  <c r="E96" i="2"/>
  <c r="C96" i="2"/>
  <c r="B96" i="2"/>
  <c r="O91" i="2"/>
  <c r="E91" i="2"/>
  <c r="C91" i="2"/>
  <c r="B91" i="2"/>
  <c r="O93" i="2"/>
  <c r="E93" i="2"/>
  <c r="C93" i="2"/>
  <c r="B93" i="2"/>
  <c r="O92" i="2"/>
  <c r="E92" i="2"/>
  <c r="C92" i="2"/>
  <c r="B92" i="2"/>
  <c r="O94" i="2"/>
  <c r="E94" i="2"/>
  <c r="C94" i="2"/>
  <c r="B94" i="2"/>
  <c r="O95" i="2"/>
  <c r="E95" i="2"/>
  <c r="C95" i="2"/>
  <c r="B95" i="2"/>
  <c r="O101" i="2"/>
  <c r="E101" i="2"/>
  <c r="C101" i="2"/>
  <c r="B101" i="2"/>
  <c r="O98" i="2"/>
  <c r="E98" i="2"/>
  <c r="C98" i="2"/>
  <c r="B98" i="2"/>
  <c r="O97" i="2"/>
  <c r="E97" i="2"/>
  <c r="C97" i="2"/>
  <c r="B97" i="2"/>
  <c r="O88" i="2"/>
  <c r="E88" i="2"/>
  <c r="C88" i="2"/>
  <c r="B88" i="2"/>
  <c r="O89" i="2"/>
  <c r="E89" i="2"/>
  <c r="C89" i="2"/>
  <c r="B89" i="2"/>
  <c r="O90" i="2"/>
  <c r="E90" i="2"/>
  <c r="C90" i="2"/>
  <c r="B90" i="2"/>
  <c r="O46" i="2"/>
  <c r="E46" i="2"/>
  <c r="B46" i="2"/>
  <c r="J13" i="2"/>
  <c r="K13" i="2"/>
  <c r="L13" i="2"/>
  <c r="I14" i="2"/>
  <c r="C46" i="2"/>
  <c r="O103" i="2"/>
  <c r="E103" i="2"/>
  <c r="C103" i="2"/>
  <c r="B103" i="2"/>
  <c r="O104" i="2"/>
  <c r="E104" i="2"/>
  <c r="C104" i="2"/>
  <c r="B104" i="2"/>
  <c r="O116" i="2"/>
  <c r="E116" i="2"/>
  <c r="C116" i="2"/>
  <c r="B116" i="2"/>
  <c r="O121" i="2"/>
  <c r="E121" i="2"/>
  <c r="C121" i="2"/>
  <c r="B121" i="2"/>
  <c r="O118" i="2"/>
  <c r="E118" i="2"/>
  <c r="C118" i="2"/>
  <c r="B118" i="2"/>
  <c r="O117" i="2"/>
  <c r="E117" i="2"/>
  <c r="C117" i="2"/>
  <c r="B117" i="2"/>
  <c r="O119" i="2"/>
  <c r="E119" i="2"/>
  <c r="C119" i="2"/>
  <c r="B119" i="2"/>
  <c r="O120" i="2"/>
  <c r="E120" i="2"/>
  <c r="C120" i="2"/>
  <c r="B120" i="2"/>
  <c r="O124" i="2"/>
  <c r="E124" i="2"/>
  <c r="C124" i="2"/>
  <c r="B124" i="2"/>
  <c r="O122" i="2"/>
  <c r="E122" i="2"/>
  <c r="C122" i="2"/>
  <c r="B122" i="2"/>
  <c r="O123" i="2"/>
  <c r="E123" i="2"/>
  <c r="C123" i="2"/>
  <c r="B123" i="2"/>
  <c r="O125" i="2"/>
  <c r="E125" i="2"/>
  <c r="C125" i="2"/>
  <c r="B125" i="2"/>
  <c r="O111" i="2"/>
  <c r="E111" i="2"/>
  <c r="C111" i="2"/>
  <c r="B111" i="2"/>
  <c r="O113" i="2"/>
  <c r="E113" i="2"/>
  <c r="C113" i="2"/>
  <c r="B113" i="2"/>
  <c r="O114" i="2"/>
  <c r="E114" i="2"/>
  <c r="C114" i="2"/>
  <c r="B114" i="2"/>
  <c r="O126" i="2"/>
  <c r="E126" i="2"/>
  <c r="C126" i="2"/>
  <c r="B126" i="2"/>
  <c r="O66" i="2"/>
  <c r="E66" i="2"/>
  <c r="C66" i="2"/>
  <c r="B66" i="2"/>
  <c r="O61" i="2"/>
  <c r="E61" i="2"/>
  <c r="C61" i="2"/>
  <c r="B61" i="2"/>
  <c r="O57" i="2"/>
  <c r="E57" i="2"/>
  <c r="B57" i="2"/>
  <c r="O58" i="2"/>
  <c r="E58" i="2"/>
  <c r="B58" i="2"/>
  <c r="O59" i="2"/>
  <c r="E59" i="2"/>
  <c r="B59" i="2"/>
  <c r="O56" i="2"/>
  <c r="E56" i="2"/>
  <c r="B56" i="2"/>
  <c r="J14" i="2"/>
  <c r="K14" i="2"/>
  <c r="L14" i="2"/>
  <c r="I15" i="2"/>
  <c r="C57" i="2"/>
  <c r="C58" i="2"/>
  <c r="C59" i="2"/>
  <c r="O148" i="2"/>
  <c r="E148" i="2"/>
  <c r="C148" i="2"/>
  <c r="B148" i="2"/>
  <c r="O137" i="2"/>
  <c r="E137" i="2"/>
  <c r="C137" i="2"/>
  <c r="B137" i="2"/>
  <c r="O142" i="2"/>
  <c r="E142" i="2"/>
  <c r="C142" i="2"/>
  <c r="B142" i="2"/>
  <c r="O145" i="2"/>
  <c r="E145" i="2"/>
  <c r="C145" i="2"/>
  <c r="B145" i="2"/>
  <c r="O143" i="2"/>
  <c r="E143" i="2"/>
  <c r="C143" i="2"/>
  <c r="B143" i="2"/>
  <c r="O144" i="2"/>
  <c r="E144" i="2"/>
  <c r="C144" i="2"/>
  <c r="B144" i="2"/>
  <c r="O146" i="2"/>
  <c r="E146" i="2"/>
  <c r="C146" i="2"/>
  <c r="B146" i="2"/>
  <c r="O147" i="2"/>
  <c r="E147" i="2"/>
  <c r="C147" i="2"/>
  <c r="B147" i="2"/>
  <c r="O158" i="2"/>
  <c r="E158" i="2"/>
  <c r="C158" i="2"/>
  <c r="B158" i="2"/>
  <c r="O153" i="2"/>
  <c r="E153" i="2"/>
  <c r="C153" i="2"/>
  <c r="B153" i="2"/>
  <c r="O150" i="2"/>
  <c r="E150" i="2"/>
  <c r="C150" i="2"/>
  <c r="B150" i="2"/>
  <c r="O149" i="2"/>
  <c r="E149" i="2"/>
  <c r="C149" i="2"/>
  <c r="B149" i="2"/>
  <c r="O151" i="2"/>
  <c r="E151" i="2"/>
  <c r="C151" i="2"/>
  <c r="B151" i="2"/>
  <c r="O152" i="2"/>
  <c r="E152" i="2"/>
  <c r="C152" i="2"/>
  <c r="B152" i="2"/>
  <c r="O155" i="2"/>
  <c r="E155" i="2"/>
  <c r="C155" i="2"/>
  <c r="B155" i="2"/>
  <c r="O154" i="2"/>
  <c r="E154" i="2"/>
  <c r="C154" i="2"/>
  <c r="B154" i="2"/>
  <c r="O156" i="2"/>
  <c r="E156" i="2"/>
  <c r="C156" i="2"/>
  <c r="B156" i="2"/>
  <c r="O139" i="2"/>
  <c r="E139" i="2"/>
  <c r="C139" i="2"/>
  <c r="B139" i="2"/>
  <c r="O140" i="2"/>
  <c r="E140" i="2"/>
  <c r="C140" i="2"/>
  <c r="B140" i="2"/>
  <c r="O141" i="2"/>
  <c r="E141" i="2"/>
  <c r="C141" i="2"/>
  <c r="B141" i="2"/>
  <c r="O163" i="2"/>
  <c r="E163" i="2"/>
  <c r="C163" i="2"/>
  <c r="B163" i="2"/>
  <c r="O160" i="2"/>
  <c r="E160" i="2"/>
  <c r="C160" i="2"/>
  <c r="B160" i="2"/>
  <c r="O157" i="2"/>
  <c r="E157" i="2"/>
  <c r="C157" i="2"/>
  <c r="B157" i="2"/>
  <c r="C84" i="2"/>
  <c r="O84" i="2"/>
  <c r="E84" i="2"/>
  <c r="B84" i="2"/>
  <c r="C85" i="2"/>
  <c r="O85" i="2"/>
  <c r="E85" i="2"/>
  <c r="B85" i="2"/>
  <c r="O77" i="2"/>
  <c r="E77" i="2"/>
  <c r="C77" i="2"/>
  <c r="B77" i="2"/>
  <c r="O76" i="2"/>
  <c r="E76" i="2"/>
  <c r="C76" i="2"/>
  <c r="B76" i="2"/>
  <c r="O78" i="2"/>
  <c r="E78" i="2"/>
  <c r="B78" i="2"/>
  <c r="O79" i="2"/>
  <c r="E79" i="2"/>
  <c r="B79" i="2"/>
  <c r="J15" i="2"/>
  <c r="K15" i="2"/>
  <c r="L15" i="2"/>
  <c r="I16" i="2"/>
  <c r="O252" i="2"/>
  <c r="E252" i="2"/>
  <c r="C252" i="2"/>
  <c r="B252" i="2"/>
  <c r="O210" i="2"/>
  <c r="E210" i="2"/>
  <c r="C210" i="2"/>
  <c r="B210" i="2"/>
  <c r="O189" i="2"/>
  <c r="E189" i="2"/>
  <c r="C189" i="2"/>
  <c r="B189" i="2"/>
  <c r="O179" i="2"/>
  <c r="E179" i="2"/>
  <c r="C179" i="2"/>
  <c r="B179" i="2"/>
  <c r="O174" i="2"/>
  <c r="E174" i="2"/>
  <c r="C174" i="2"/>
  <c r="B174" i="2"/>
  <c r="O176" i="2"/>
  <c r="E176" i="2"/>
  <c r="C176" i="2"/>
  <c r="B176" i="2"/>
  <c r="O175" i="2"/>
  <c r="E175" i="2"/>
  <c r="C175" i="2"/>
  <c r="B175" i="2"/>
  <c r="O184" i="2"/>
  <c r="E184" i="2"/>
  <c r="C184" i="2"/>
  <c r="B184" i="2"/>
  <c r="O181" i="2"/>
  <c r="E181" i="2"/>
  <c r="C181" i="2"/>
  <c r="B181" i="2"/>
  <c r="O180" i="2"/>
  <c r="E180" i="2"/>
  <c r="C180" i="2"/>
  <c r="B180" i="2"/>
  <c r="O182" i="2"/>
  <c r="E182" i="2"/>
  <c r="C182" i="2"/>
  <c r="B182" i="2"/>
  <c r="O183" i="2"/>
  <c r="E183" i="2"/>
  <c r="C183" i="2"/>
  <c r="B183" i="2"/>
  <c r="O186" i="2"/>
  <c r="E186" i="2"/>
  <c r="C186" i="2"/>
  <c r="B186" i="2"/>
  <c r="O185" i="2"/>
  <c r="E185" i="2"/>
  <c r="C185" i="2"/>
  <c r="B185" i="2"/>
  <c r="O199" i="2"/>
  <c r="E199" i="2"/>
  <c r="C199" i="2"/>
  <c r="B199" i="2"/>
  <c r="O194" i="2"/>
  <c r="E194" i="2"/>
  <c r="C194" i="2"/>
  <c r="B194" i="2"/>
  <c r="O191" i="2"/>
  <c r="E191" i="2"/>
  <c r="C191" i="2"/>
  <c r="B191" i="2"/>
  <c r="O190" i="2"/>
  <c r="E190" i="2"/>
  <c r="C190" i="2"/>
  <c r="B190" i="2"/>
  <c r="O171" i="2"/>
  <c r="E171" i="2"/>
  <c r="C171" i="2"/>
  <c r="B171" i="2"/>
  <c r="O170" i="2"/>
  <c r="E170" i="2"/>
  <c r="C170" i="2"/>
  <c r="B170" i="2"/>
  <c r="O196" i="2"/>
  <c r="E196" i="2"/>
  <c r="C196" i="2"/>
  <c r="B196" i="2"/>
  <c r="O195" i="2"/>
  <c r="E195" i="2"/>
  <c r="C195" i="2"/>
  <c r="B195" i="2"/>
  <c r="C108" i="2"/>
  <c r="O108" i="2"/>
  <c r="E108" i="2"/>
  <c r="B108" i="2"/>
  <c r="C107" i="2"/>
  <c r="O107" i="2"/>
  <c r="E107" i="2"/>
  <c r="B107" i="2"/>
  <c r="O105" i="2"/>
  <c r="E105" i="2"/>
  <c r="C105" i="2"/>
  <c r="B105" i="2"/>
  <c r="O102" i="2"/>
  <c r="E102" i="2"/>
  <c r="C102" i="2"/>
  <c r="B102" i="2"/>
  <c r="O99" i="2"/>
  <c r="E99" i="2"/>
  <c r="C99" i="2"/>
  <c r="B99" i="2"/>
  <c r="O100" i="2"/>
  <c r="E100" i="2"/>
  <c r="C100" i="2"/>
  <c r="B100" i="2"/>
  <c r="O115" i="2"/>
  <c r="E115" i="2"/>
  <c r="B115" i="2"/>
  <c r="J16" i="2"/>
  <c r="K16" i="2"/>
  <c r="L16" i="2"/>
  <c r="I17" i="2"/>
  <c r="O204" i="2"/>
  <c r="E204" i="2"/>
  <c r="C204" i="2"/>
  <c r="B204" i="2"/>
  <c r="O207" i="2"/>
  <c r="E207" i="2"/>
  <c r="C207" i="2"/>
  <c r="B207" i="2"/>
  <c r="O205" i="2"/>
  <c r="E205" i="2"/>
  <c r="C205" i="2"/>
  <c r="B205" i="2"/>
  <c r="O206" i="2"/>
  <c r="E206" i="2"/>
  <c r="C206" i="2"/>
  <c r="B206" i="2"/>
  <c r="O208" i="2"/>
  <c r="E208" i="2"/>
  <c r="C208" i="2"/>
  <c r="B208" i="2"/>
  <c r="O209" i="2"/>
  <c r="E209" i="2"/>
  <c r="C209" i="2"/>
  <c r="B209" i="2"/>
  <c r="O201" i="2"/>
  <c r="E201" i="2"/>
  <c r="C201" i="2"/>
  <c r="B201" i="2"/>
  <c r="O202" i="2"/>
  <c r="E202" i="2"/>
  <c r="C202" i="2"/>
  <c r="B202" i="2"/>
  <c r="O231" i="2"/>
  <c r="E231" i="2"/>
  <c r="C231" i="2"/>
  <c r="B231" i="2"/>
  <c r="O220" i="2"/>
  <c r="E220" i="2"/>
  <c r="C220" i="2"/>
  <c r="B220" i="2"/>
  <c r="O215" i="2"/>
  <c r="E215" i="2"/>
  <c r="C215" i="2"/>
  <c r="B215" i="2"/>
  <c r="O212" i="2"/>
  <c r="E212" i="2"/>
  <c r="C212" i="2"/>
  <c r="B212" i="2"/>
  <c r="O211" i="2"/>
  <c r="E211" i="2"/>
  <c r="C211" i="2"/>
  <c r="B211" i="2"/>
  <c r="C132" i="2"/>
  <c r="O132" i="2"/>
  <c r="E132" i="2"/>
  <c r="B132" i="2"/>
  <c r="C129" i="2"/>
  <c r="O129" i="2"/>
  <c r="E129" i="2"/>
  <c r="B129" i="2"/>
  <c r="C130" i="2"/>
  <c r="O130" i="2"/>
  <c r="E130" i="2"/>
  <c r="B130" i="2"/>
  <c r="O109" i="2"/>
  <c r="E109" i="2"/>
  <c r="C109" i="2"/>
  <c r="B109" i="2"/>
  <c r="O110" i="2"/>
  <c r="E110" i="2"/>
  <c r="C110" i="2"/>
  <c r="B110" i="2"/>
  <c r="J17" i="2"/>
  <c r="K17" i="2"/>
  <c r="L17" i="2"/>
  <c r="I18" i="2"/>
  <c r="C56" i="2"/>
  <c r="C78" i="2"/>
  <c r="O203" i="2"/>
  <c r="E203" i="2"/>
  <c r="C203" i="2"/>
  <c r="B203" i="2"/>
  <c r="O213" i="2"/>
  <c r="E213" i="2"/>
  <c r="C213" i="2"/>
  <c r="B213" i="2"/>
  <c r="O214" i="2"/>
  <c r="E214" i="2"/>
  <c r="C214" i="2"/>
  <c r="B214" i="2"/>
  <c r="O217" i="2"/>
  <c r="E217" i="2"/>
  <c r="C217" i="2"/>
  <c r="B217" i="2"/>
  <c r="O216" i="2"/>
  <c r="E216" i="2"/>
  <c r="C216" i="2"/>
  <c r="B216" i="2"/>
  <c r="O218" i="2"/>
  <c r="E218" i="2"/>
  <c r="C218" i="2"/>
  <c r="B218" i="2"/>
  <c r="O219" i="2"/>
  <c r="E219" i="2"/>
  <c r="C219" i="2"/>
  <c r="B219" i="2"/>
  <c r="O128" i="2"/>
  <c r="E128" i="2"/>
  <c r="C128" i="2"/>
  <c r="B128" i="2"/>
  <c r="O134" i="2"/>
  <c r="E134" i="2"/>
  <c r="B134" i="2"/>
  <c r="O135" i="2"/>
  <c r="E135" i="2"/>
  <c r="B135" i="2"/>
  <c r="O112" i="2"/>
  <c r="E112" i="2"/>
  <c r="B112" i="2"/>
  <c r="J18" i="2"/>
  <c r="K18" i="2"/>
  <c r="L18" i="2"/>
  <c r="I19" i="2"/>
  <c r="O87" i="2"/>
  <c r="E87" i="2"/>
  <c r="C87" i="2"/>
  <c r="B87" i="2"/>
  <c r="O225" i="2"/>
  <c r="E225" i="2"/>
  <c r="C225" i="2"/>
  <c r="B225" i="2"/>
  <c r="O222" i="2"/>
  <c r="E222" i="2"/>
  <c r="C222" i="2"/>
  <c r="B222" i="2"/>
  <c r="O221" i="2"/>
  <c r="E221" i="2"/>
  <c r="C221" i="2"/>
  <c r="B221" i="2"/>
  <c r="O223" i="2"/>
  <c r="E223" i="2"/>
  <c r="C223" i="2"/>
  <c r="B223" i="2"/>
  <c r="O224" i="2"/>
  <c r="E224" i="2"/>
  <c r="C224" i="2"/>
  <c r="B224" i="2"/>
  <c r="O228" i="2"/>
  <c r="E228" i="2"/>
  <c r="C228" i="2"/>
  <c r="B228" i="2"/>
  <c r="O226" i="2"/>
  <c r="E226" i="2"/>
  <c r="C226" i="2"/>
  <c r="B226" i="2"/>
  <c r="O227" i="2"/>
  <c r="E227" i="2"/>
  <c r="C227" i="2"/>
  <c r="B227" i="2"/>
  <c r="O229" i="2"/>
  <c r="E229" i="2"/>
  <c r="C229" i="2"/>
  <c r="B229" i="2"/>
  <c r="O177" i="2"/>
  <c r="E177" i="2"/>
  <c r="C177" i="2"/>
  <c r="B177" i="2"/>
  <c r="O178" i="2"/>
  <c r="E178" i="2"/>
  <c r="C178" i="2"/>
  <c r="B178" i="2"/>
  <c r="O133" i="2"/>
  <c r="E133" i="2"/>
  <c r="B133" i="2"/>
  <c r="O136" i="2"/>
  <c r="E136" i="2"/>
  <c r="B136" i="2"/>
  <c r="J19" i="2"/>
  <c r="K19" i="2"/>
  <c r="L19" i="2"/>
  <c r="I20" i="2"/>
  <c r="O230" i="2"/>
  <c r="E230" i="2"/>
  <c r="C230" i="2"/>
  <c r="B230" i="2"/>
  <c r="O241" i="2"/>
  <c r="E241" i="2"/>
  <c r="C241" i="2"/>
  <c r="B241" i="2"/>
  <c r="O236" i="2"/>
  <c r="E236" i="2"/>
  <c r="C236" i="2"/>
  <c r="B236" i="2"/>
  <c r="O233" i="2"/>
  <c r="E233" i="2"/>
  <c r="C233" i="2"/>
  <c r="B233" i="2"/>
  <c r="O232" i="2"/>
  <c r="E232" i="2"/>
  <c r="C232" i="2"/>
  <c r="B232" i="2"/>
  <c r="O234" i="2"/>
  <c r="E234" i="2"/>
  <c r="C234" i="2"/>
  <c r="B234" i="2"/>
  <c r="O235" i="2"/>
  <c r="E235" i="2"/>
  <c r="C235" i="2"/>
  <c r="B235" i="2"/>
  <c r="O238" i="2"/>
  <c r="E238" i="2"/>
  <c r="C238" i="2"/>
  <c r="B238" i="2"/>
  <c r="O237" i="2"/>
  <c r="E237" i="2"/>
  <c r="C237" i="2"/>
  <c r="B237" i="2"/>
  <c r="O239" i="2"/>
  <c r="E239" i="2"/>
  <c r="C239" i="2"/>
  <c r="B239" i="2"/>
  <c r="O240" i="2"/>
  <c r="E240" i="2"/>
  <c r="C240" i="2"/>
  <c r="B240" i="2"/>
  <c r="O197" i="2"/>
  <c r="E197" i="2"/>
  <c r="C197" i="2"/>
  <c r="B197" i="2"/>
  <c r="O166" i="2"/>
  <c r="E166" i="2"/>
  <c r="C166" i="2"/>
  <c r="B166" i="2"/>
  <c r="O164" i="2"/>
  <c r="E164" i="2"/>
  <c r="C164" i="2"/>
  <c r="B164" i="2"/>
  <c r="O165" i="2"/>
  <c r="E165" i="2"/>
  <c r="C165" i="2"/>
  <c r="B165" i="2"/>
  <c r="O167" i="2"/>
  <c r="E167" i="2"/>
  <c r="C167" i="2"/>
  <c r="B167" i="2"/>
  <c r="O168" i="2"/>
  <c r="E168" i="2"/>
  <c r="C168" i="2"/>
  <c r="B168" i="2"/>
  <c r="O138" i="2"/>
  <c r="E138" i="2"/>
  <c r="B138" i="2"/>
  <c r="O161" i="2"/>
  <c r="E161" i="2"/>
  <c r="B161" i="2"/>
  <c r="O162" i="2"/>
  <c r="E162" i="2"/>
  <c r="B162" i="2"/>
  <c r="J20" i="2"/>
  <c r="K20" i="2"/>
  <c r="L20" i="2"/>
  <c r="I21" i="2"/>
  <c r="C112" i="2"/>
  <c r="C115" i="2"/>
  <c r="O246" i="2"/>
  <c r="E246" i="2"/>
  <c r="C246" i="2"/>
  <c r="B246" i="2"/>
  <c r="O243" i="2"/>
  <c r="E243" i="2"/>
  <c r="C243" i="2"/>
  <c r="B243" i="2"/>
  <c r="O244" i="2"/>
  <c r="E244" i="2"/>
  <c r="C244" i="2"/>
  <c r="B244" i="2"/>
  <c r="O245" i="2"/>
  <c r="E245" i="2"/>
  <c r="C245" i="2"/>
  <c r="B245" i="2"/>
  <c r="O249" i="2"/>
  <c r="E249" i="2"/>
  <c r="C249" i="2"/>
  <c r="B249" i="2"/>
  <c r="O247" i="2"/>
  <c r="E247" i="2"/>
  <c r="C247" i="2"/>
  <c r="B247" i="2"/>
  <c r="O250" i="2"/>
  <c r="E250" i="2"/>
  <c r="C250" i="2"/>
  <c r="B250" i="2"/>
  <c r="O251" i="2"/>
  <c r="E251" i="2"/>
  <c r="C251" i="2"/>
  <c r="B251" i="2"/>
  <c r="O192" i="2"/>
  <c r="E192" i="2"/>
  <c r="C192" i="2"/>
  <c r="B192" i="2"/>
  <c r="O193" i="2"/>
  <c r="E193" i="2"/>
  <c r="C193" i="2"/>
  <c r="B193" i="2"/>
  <c r="O187" i="2"/>
  <c r="E187" i="2"/>
  <c r="C187" i="2"/>
  <c r="B187" i="2"/>
  <c r="O188" i="2"/>
  <c r="E188" i="2"/>
  <c r="C188" i="2"/>
  <c r="B188" i="2"/>
  <c r="O172" i="2"/>
  <c r="E172" i="2"/>
  <c r="B172" i="2"/>
  <c r="O173" i="2"/>
  <c r="E173" i="2"/>
  <c r="B173" i="2"/>
  <c r="J21" i="2"/>
  <c r="K21" i="2"/>
  <c r="L21" i="2"/>
  <c r="I22" i="2"/>
  <c r="O248" i="2"/>
  <c r="E248" i="2"/>
  <c r="C248" i="2"/>
  <c r="B248" i="2"/>
  <c r="O293" i="2"/>
  <c r="E293" i="2"/>
  <c r="C293" i="2"/>
  <c r="B293" i="2"/>
  <c r="O272" i="2"/>
  <c r="E272" i="2"/>
  <c r="C272" i="2"/>
  <c r="B272" i="2"/>
  <c r="O262" i="2"/>
  <c r="E262" i="2"/>
  <c r="C262" i="2"/>
  <c r="B262" i="2"/>
  <c r="O257" i="2"/>
  <c r="E257" i="2"/>
  <c r="C257" i="2"/>
  <c r="B257" i="2"/>
  <c r="O254" i="2"/>
  <c r="E254" i="2"/>
  <c r="C254" i="2"/>
  <c r="B254" i="2"/>
  <c r="O253" i="2"/>
  <c r="E253" i="2"/>
  <c r="C253" i="2"/>
  <c r="B253" i="2"/>
  <c r="O255" i="2"/>
  <c r="E255" i="2"/>
  <c r="C255" i="2"/>
  <c r="B255" i="2"/>
  <c r="O256" i="2"/>
  <c r="E256" i="2"/>
  <c r="C256" i="2"/>
  <c r="B256" i="2"/>
  <c r="O259" i="2"/>
  <c r="E259" i="2"/>
  <c r="C259" i="2"/>
  <c r="B259" i="2"/>
  <c r="O258" i="2"/>
  <c r="E258" i="2"/>
  <c r="C258" i="2"/>
  <c r="B258" i="2"/>
  <c r="O242" i="2"/>
  <c r="E242" i="2"/>
  <c r="C242" i="2"/>
  <c r="B242" i="2"/>
  <c r="O260" i="2"/>
  <c r="E260" i="2"/>
  <c r="C260" i="2"/>
  <c r="B260" i="2"/>
  <c r="O261" i="2"/>
  <c r="E261" i="2"/>
  <c r="C261" i="2"/>
  <c r="B261" i="2"/>
  <c r="J22" i="2"/>
  <c r="K22" i="2"/>
  <c r="L22" i="2"/>
  <c r="I23" i="2"/>
  <c r="O131" i="2"/>
  <c r="E131" i="2"/>
  <c r="C131" i="2"/>
  <c r="B131" i="2"/>
  <c r="C134" i="2"/>
  <c r="C135" i="2"/>
  <c r="C136" i="2"/>
  <c r="O267" i="2"/>
  <c r="E267" i="2"/>
  <c r="C267" i="2"/>
  <c r="B267" i="2"/>
  <c r="O264" i="2"/>
  <c r="E264" i="2"/>
  <c r="C264" i="2"/>
  <c r="B264" i="2"/>
  <c r="O265" i="2"/>
  <c r="E265" i="2"/>
  <c r="C265" i="2"/>
  <c r="B265" i="2"/>
  <c r="O266" i="2"/>
  <c r="E266" i="2"/>
  <c r="C266" i="2"/>
  <c r="B266" i="2"/>
  <c r="O269" i="2"/>
  <c r="E269" i="2"/>
  <c r="C269" i="2"/>
  <c r="B269" i="2"/>
  <c r="O268" i="2"/>
  <c r="E268" i="2"/>
  <c r="C268" i="2"/>
  <c r="B268" i="2"/>
  <c r="O198" i="2"/>
  <c r="E198" i="2"/>
  <c r="B198" i="2"/>
  <c r="J23" i="2"/>
  <c r="K23" i="2"/>
  <c r="L23" i="2"/>
  <c r="I24" i="2"/>
  <c r="C133" i="2"/>
  <c r="O263" i="2"/>
  <c r="E263" i="2"/>
  <c r="C263" i="2"/>
  <c r="B263" i="2"/>
  <c r="O270" i="2"/>
  <c r="E270" i="2"/>
  <c r="C270" i="2"/>
  <c r="B270" i="2"/>
  <c r="O271" i="2"/>
  <c r="E271" i="2"/>
  <c r="C271" i="2"/>
  <c r="B271" i="2"/>
  <c r="O282" i="2"/>
  <c r="E282" i="2"/>
  <c r="C282" i="2"/>
  <c r="B282" i="2"/>
  <c r="O277" i="2"/>
  <c r="E277" i="2"/>
  <c r="C277" i="2"/>
  <c r="B277" i="2"/>
  <c r="O274" i="2"/>
  <c r="E274" i="2"/>
  <c r="C274" i="2"/>
  <c r="B274" i="2"/>
  <c r="O273" i="2"/>
  <c r="E273" i="2"/>
  <c r="C273" i="2"/>
  <c r="B273" i="2"/>
  <c r="O275" i="2"/>
  <c r="E275" i="2"/>
  <c r="C275" i="2"/>
  <c r="B275" i="2"/>
  <c r="O276" i="2"/>
  <c r="E276" i="2"/>
  <c r="C276" i="2"/>
  <c r="B276" i="2"/>
  <c r="J24" i="2"/>
  <c r="K24" i="2"/>
  <c r="L24" i="2"/>
  <c r="I25" i="2"/>
  <c r="C138" i="2"/>
  <c r="O279" i="2"/>
  <c r="E279" i="2"/>
  <c r="C279" i="2"/>
  <c r="B279" i="2"/>
  <c r="O278" i="2"/>
  <c r="E278" i="2"/>
  <c r="C278" i="2"/>
  <c r="B278" i="2"/>
  <c r="O280" i="2"/>
  <c r="E280" i="2"/>
  <c r="C280" i="2"/>
  <c r="B280" i="2"/>
  <c r="O281" i="2"/>
  <c r="E281" i="2"/>
  <c r="C281" i="2"/>
  <c r="B281" i="2"/>
  <c r="J25" i="2"/>
  <c r="K25" i="2"/>
  <c r="L25" i="2"/>
  <c r="I26" i="2"/>
  <c r="C161" i="2"/>
  <c r="C162" i="2"/>
  <c r="O287" i="2"/>
  <c r="E287" i="2"/>
  <c r="C287" i="2"/>
  <c r="B287" i="2"/>
  <c r="O284" i="2"/>
  <c r="E284" i="2"/>
  <c r="C284" i="2"/>
  <c r="B284" i="2"/>
  <c r="O283" i="2"/>
  <c r="E283" i="2"/>
  <c r="C283" i="2"/>
  <c r="B283" i="2"/>
  <c r="O285" i="2"/>
  <c r="E285" i="2"/>
  <c r="C285" i="2"/>
  <c r="B285" i="2"/>
  <c r="O290" i="2"/>
  <c r="E290" i="2"/>
  <c r="C290" i="2"/>
  <c r="B290" i="2"/>
  <c r="O288" i="2"/>
  <c r="E288" i="2"/>
  <c r="C288" i="2"/>
  <c r="B288" i="2"/>
  <c r="O289" i="2"/>
  <c r="E289" i="2"/>
  <c r="C289" i="2"/>
  <c r="B289" i="2"/>
  <c r="O200" i="2"/>
  <c r="E200" i="2"/>
  <c r="B200" i="2"/>
  <c r="J26" i="2"/>
  <c r="K26" i="2"/>
  <c r="L26" i="2"/>
  <c r="I27" i="2"/>
  <c r="C172" i="2"/>
  <c r="C173" i="2"/>
  <c r="O291" i="2"/>
  <c r="E291" i="2"/>
  <c r="C291" i="2"/>
  <c r="B291" i="2"/>
  <c r="O292" i="2"/>
  <c r="E292" i="2"/>
  <c r="C292" i="2"/>
  <c r="B292" i="2"/>
  <c r="O314" i="2"/>
  <c r="E314" i="2"/>
  <c r="C314" i="2"/>
  <c r="B314" i="2"/>
  <c r="O303" i="2"/>
  <c r="E303" i="2"/>
  <c r="C303" i="2"/>
  <c r="B303" i="2"/>
  <c r="O298" i="2"/>
  <c r="E298" i="2"/>
  <c r="C298" i="2"/>
  <c r="B298" i="2"/>
  <c r="O295" i="2"/>
  <c r="E295" i="2"/>
  <c r="C295" i="2"/>
  <c r="B295" i="2"/>
  <c r="O296" i="2"/>
  <c r="E296" i="2"/>
  <c r="C296" i="2"/>
  <c r="B296" i="2"/>
  <c r="O294" i="2"/>
  <c r="E294" i="2"/>
  <c r="C294" i="2"/>
  <c r="B294" i="2"/>
  <c r="J27" i="2"/>
  <c r="K27" i="2"/>
  <c r="L27" i="2"/>
  <c r="C79" i="2"/>
  <c r="C198" i="2"/>
  <c r="C200" i="2"/>
  <c r="C286" i="2"/>
  <c r="O286" i="2"/>
  <c r="E286" i="2"/>
  <c r="B286" i="2"/>
  <c r="C297" i="2"/>
  <c r="O297" i="2"/>
  <c r="E297" i="2"/>
  <c r="B297" i="2"/>
  <c r="C299" i="2"/>
  <c r="O299" i="2"/>
  <c r="E299" i="2"/>
  <c r="B299" i="2"/>
  <c r="C300" i="2"/>
  <c r="O300" i="2"/>
  <c r="E300" i="2"/>
  <c r="B300" i="2"/>
  <c r="C301" i="2"/>
  <c r="O301" i="2"/>
  <c r="E301" i="2"/>
  <c r="B301" i="2"/>
  <c r="C302" i="2"/>
  <c r="O302" i="2"/>
  <c r="E302" i="2"/>
  <c r="B302" i="2"/>
  <c r="C304" i="2"/>
  <c r="O304" i="2"/>
  <c r="E304" i="2"/>
  <c r="B304" i="2"/>
  <c r="C305" i="2"/>
  <c r="O305" i="2"/>
  <c r="E305" i="2"/>
  <c r="B305" i="2"/>
  <c r="C306" i="2"/>
  <c r="O306" i="2"/>
  <c r="E306" i="2"/>
  <c r="B306" i="2"/>
  <c r="C307" i="2"/>
  <c r="O307" i="2"/>
  <c r="E307" i="2"/>
  <c r="B307" i="2"/>
  <c r="C308" i="2"/>
  <c r="O308" i="2"/>
  <c r="E308" i="2"/>
  <c r="B308" i="2"/>
  <c r="C309" i="2"/>
  <c r="O309" i="2"/>
  <c r="E309" i="2"/>
  <c r="B309" i="2"/>
  <c r="C310" i="2"/>
  <c r="O310" i="2"/>
  <c r="E310" i="2"/>
  <c r="B310" i="2"/>
  <c r="C311" i="2"/>
  <c r="O311" i="2"/>
  <c r="E311" i="2"/>
  <c r="B311" i="2"/>
  <c r="C312" i="2"/>
  <c r="O312" i="2"/>
  <c r="E312" i="2"/>
  <c r="B312" i="2"/>
  <c r="C313" i="2"/>
  <c r="O313" i="2"/>
  <c r="E313" i="2"/>
  <c r="B313" i="2"/>
  <c r="C315" i="2"/>
  <c r="O315" i="2"/>
  <c r="E315" i="2"/>
  <c r="B315" i="2"/>
  <c r="C316" i="2"/>
  <c r="O316" i="2"/>
  <c r="E316" i="2"/>
  <c r="B316" i="2"/>
  <c r="C317" i="2"/>
  <c r="O317" i="2"/>
  <c r="E317" i="2"/>
  <c r="B317" i="2"/>
  <c r="C318" i="2"/>
  <c r="O318" i="2"/>
  <c r="E318" i="2"/>
  <c r="B318" i="2"/>
  <c r="C319" i="2"/>
  <c r="O319" i="2"/>
  <c r="E319" i="2"/>
  <c r="B319" i="2"/>
  <c r="C320" i="2"/>
  <c r="O320" i="2"/>
  <c r="E320" i="2"/>
  <c r="B320" i="2"/>
  <c r="C321" i="2"/>
  <c r="O321" i="2"/>
  <c r="E321" i="2"/>
  <c r="B321" i="2"/>
  <c r="C322" i="2"/>
  <c r="O322" i="2"/>
  <c r="E322" i="2"/>
  <c r="B322" i="2"/>
  <c r="C323" i="2"/>
  <c r="O323" i="2"/>
  <c r="E323" i="2"/>
  <c r="B323" i="2"/>
  <c r="C324" i="2"/>
  <c r="O324" i="2"/>
  <c r="E324" i="2"/>
  <c r="B324" i="2"/>
  <c r="C325" i="2"/>
  <c r="O325" i="2"/>
  <c r="E325" i="2"/>
  <c r="B325" i="2"/>
  <c r="C326" i="2"/>
  <c r="O326" i="2"/>
  <c r="E326" i="2"/>
  <c r="B326" i="2"/>
  <c r="C327" i="2"/>
  <c r="O327" i="2"/>
  <c r="E327" i="2"/>
  <c r="B327" i="2"/>
  <c r="C328" i="2"/>
  <c r="O328" i="2"/>
  <c r="E328" i="2"/>
  <c r="B328" i="2"/>
  <c r="C329" i="2"/>
  <c r="O329" i="2"/>
  <c r="E329" i="2"/>
  <c r="B329" i="2"/>
  <c r="C330" i="2"/>
  <c r="O330" i="2"/>
  <c r="E330" i="2"/>
  <c r="B330" i="2"/>
  <c r="C331" i="2"/>
  <c r="O331" i="2"/>
  <c r="E331" i="2"/>
  <c r="B331" i="2"/>
  <c r="C332" i="2"/>
  <c r="O332" i="2"/>
  <c r="E332" i="2"/>
  <c r="B332" i="2"/>
  <c r="C333" i="2"/>
  <c r="O333" i="2"/>
  <c r="E333" i="2"/>
  <c r="B333" i="2"/>
  <c r="C334" i="2"/>
  <c r="O334" i="2"/>
  <c r="E334" i="2"/>
  <c r="B334" i="2"/>
  <c r="C5" i="3"/>
  <c r="O5" i="3"/>
  <c r="E5" i="3"/>
  <c r="B5" i="3"/>
  <c r="C6" i="3"/>
  <c r="O6" i="3"/>
  <c r="E6" i="3"/>
  <c r="B6" i="3"/>
  <c r="C7" i="3"/>
  <c r="O7" i="3"/>
  <c r="E7" i="3"/>
  <c r="B7" i="3"/>
  <c r="I7" i="3"/>
  <c r="C169" i="3"/>
  <c r="O169" i="3"/>
  <c r="E169" i="3"/>
  <c r="B169" i="3"/>
  <c r="C86" i="3"/>
  <c r="O86" i="3"/>
  <c r="E86" i="3"/>
  <c r="B86" i="3"/>
  <c r="C45" i="3"/>
  <c r="O45" i="3"/>
  <c r="E45" i="3"/>
  <c r="B45" i="3"/>
  <c r="C24" i="3"/>
  <c r="O24" i="3"/>
  <c r="E24" i="3"/>
  <c r="B24" i="3"/>
  <c r="C9" i="3"/>
  <c r="O9" i="3"/>
  <c r="E9" i="3"/>
  <c r="B9" i="3"/>
  <c r="J7" i="3"/>
  <c r="K7" i="3"/>
  <c r="L7" i="3"/>
  <c r="I8" i="3"/>
  <c r="O19" i="3"/>
  <c r="E19" i="3"/>
  <c r="C19" i="3"/>
  <c r="B19" i="3"/>
  <c r="O16" i="3"/>
  <c r="E16" i="3"/>
  <c r="C16" i="3"/>
  <c r="B16" i="3"/>
  <c r="O17" i="3"/>
  <c r="E17" i="3"/>
  <c r="C17" i="3"/>
  <c r="B17" i="3"/>
  <c r="J8" i="3"/>
  <c r="K8" i="3"/>
  <c r="L8" i="3"/>
  <c r="I9" i="3"/>
  <c r="O21" i="3"/>
  <c r="E21" i="3"/>
  <c r="C21" i="3"/>
  <c r="B21" i="3"/>
  <c r="O20" i="3"/>
  <c r="E20" i="3"/>
  <c r="C20" i="3"/>
  <c r="B20" i="3"/>
  <c r="O34" i="3"/>
  <c r="E34" i="3"/>
  <c r="C34" i="3"/>
  <c r="B34" i="3"/>
  <c r="O29" i="3"/>
  <c r="E29" i="3"/>
  <c r="C29" i="3"/>
  <c r="B29" i="3"/>
  <c r="O26" i="3"/>
  <c r="E26" i="3"/>
  <c r="C26" i="3"/>
  <c r="B26" i="3"/>
  <c r="O25" i="3"/>
  <c r="E25" i="3"/>
  <c r="C25" i="3"/>
  <c r="B25" i="3"/>
  <c r="J9" i="3"/>
  <c r="K9" i="3"/>
  <c r="L9" i="3"/>
  <c r="I10" i="3"/>
  <c r="O27" i="3"/>
  <c r="E27" i="3"/>
  <c r="C27" i="3"/>
  <c r="B27" i="3"/>
  <c r="O39" i="3"/>
  <c r="E39" i="3"/>
  <c r="C39" i="3"/>
  <c r="B39" i="3"/>
  <c r="O36" i="3"/>
  <c r="E36" i="3"/>
  <c r="C36" i="3"/>
  <c r="B36" i="3"/>
  <c r="O37" i="3"/>
  <c r="E37" i="3"/>
  <c r="C37" i="3"/>
  <c r="B37" i="3"/>
  <c r="O38" i="3"/>
  <c r="E38" i="3"/>
  <c r="C38" i="3"/>
  <c r="B38" i="3"/>
  <c r="C22" i="3"/>
  <c r="O22" i="3"/>
  <c r="E22" i="3"/>
  <c r="B22" i="3"/>
  <c r="J10" i="3"/>
  <c r="K10" i="3"/>
  <c r="L10" i="3"/>
  <c r="I11" i="3"/>
  <c r="O31" i="3"/>
  <c r="E31" i="3"/>
  <c r="C31" i="3"/>
  <c r="B31" i="3"/>
  <c r="O32" i="3"/>
  <c r="E32" i="3"/>
  <c r="C32" i="3"/>
  <c r="B32" i="3"/>
  <c r="O33" i="3"/>
  <c r="E33" i="3"/>
  <c r="C33" i="3"/>
  <c r="B33" i="3"/>
  <c r="O35" i="3"/>
  <c r="E35" i="3"/>
  <c r="C35" i="3"/>
  <c r="B35" i="3"/>
  <c r="O65" i="3"/>
  <c r="E65" i="3"/>
  <c r="C65" i="3"/>
  <c r="B65" i="3"/>
  <c r="O55" i="3"/>
  <c r="E55" i="3"/>
  <c r="C55" i="3"/>
  <c r="B55" i="3"/>
  <c r="O50" i="3"/>
  <c r="E50" i="3"/>
  <c r="C50" i="3"/>
  <c r="B50" i="3"/>
  <c r="O52" i="3"/>
  <c r="E52" i="3"/>
  <c r="C52" i="3"/>
  <c r="B52" i="3"/>
  <c r="O51" i="3"/>
  <c r="E51" i="3"/>
  <c r="C51" i="3"/>
  <c r="B51" i="3"/>
  <c r="O53" i="3"/>
  <c r="E53" i="3"/>
  <c r="C53" i="3"/>
  <c r="B53" i="3"/>
  <c r="O54" i="3"/>
  <c r="E54" i="3"/>
  <c r="C54" i="3"/>
  <c r="B54" i="3"/>
  <c r="C30" i="3"/>
  <c r="O30" i="3"/>
  <c r="E30" i="3"/>
  <c r="B30" i="3"/>
  <c r="O28" i="3"/>
  <c r="E28" i="3"/>
  <c r="C28" i="3"/>
  <c r="B28" i="3"/>
  <c r="J11" i="3"/>
  <c r="K11" i="3"/>
  <c r="L11" i="3"/>
  <c r="I12" i="3"/>
  <c r="O40" i="3"/>
  <c r="E40" i="3"/>
  <c r="C40" i="3"/>
  <c r="B40" i="3"/>
  <c r="O43" i="3"/>
  <c r="E43" i="3"/>
  <c r="C43" i="3"/>
  <c r="B43" i="3"/>
  <c r="O41" i="3"/>
  <c r="E41" i="3"/>
  <c r="C41" i="3"/>
  <c r="B41" i="3"/>
  <c r="O44" i="3"/>
  <c r="E44" i="3"/>
  <c r="C44" i="3"/>
  <c r="B44" i="3"/>
  <c r="O75" i="3"/>
  <c r="E75" i="3"/>
  <c r="C75" i="3"/>
  <c r="B75" i="3"/>
  <c r="O70" i="3"/>
  <c r="E70" i="3"/>
  <c r="C70" i="3"/>
  <c r="B70" i="3"/>
  <c r="O67" i="3"/>
  <c r="E67" i="3"/>
  <c r="C67" i="3"/>
  <c r="B67" i="3"/>
  <c r="O68" i="3"/>
  <c r="E68" i="3"/>
  <c r="C68" i="3"/>
  <c r="B68" i="3"/>
  <c r="O69" i="3"/>
  <c r="E69" i="3"/>
  <c r="C69" i="3"/>
  <c r="B69" i="3"/>
  <c r="O72" i="3"/>
  <c r="E72" i="3"/>
  <c r="C72" i="3"/>
  <c r="B72" i="3"/>
  <c r="O73" i="3"/>
  <c r="E73" i="3"/>
  <c r="C73" i="3"/>
  <c r="B73" i="3"/>
  <c r="O74" i="3"/>
  <c r="E74" i="3"/>
  <c r="C74" i="3"/>
  <c r="B74" i="3"/>
  <c r="O80" i="3"/>
  <c r="E80" i="3"/>
  <c r="C80" i="3"/>
  <c r="B80" i="3"/>
  <c r="O77" i="3"/>
  <c r="E77" i="3"/>
  <c r="C77" i="3"/>
  <c r="B77" i="3"/>
  <c r="O76" i="3"/>
  <c r="E76" i="3"/>
  <c r="C76" i="3"/>
  <c r="B76" i="3"/>
  <c r="J12" i="3"/>
  <c r="K12" i="3"/>
  <c r="L12" i="3"/>
  <c r="I13" i="3"/>
  <c r="O47" i="3"/>
  <c r="E47" i="3"/>
  <c r="C47" i="3"/>
  <c r="B47" i="3"/>
  <c r="O48" i="3"/>
  <c r="E48" i="3"/>
  <c r="C48" i="3"/>
  <c r="B48" i="3"/>
  <c r="O49" i="3"/>
  <c r="E49" i="3"/>
  <c r="C49" i="3"/>
  <c r="B49" i="3"/>
  <c r="O127" i="3"/>
  <c r="E127" i="3"/>
  <c r="C127" i="3"/>
  <c r="B127" i="3"/>
  <c r="O106" i="3"/>
  <c r="E106" i="3"/>
  <c r="C106" i="3"/>
  <c r="B106" i="3"/>
  <c r="O96" i="3"/>
  <c r="E96" i="3"/>
  <c r="C96" i="3"/>
  <c r="B96" i="3"/>
  <c r="O91" i="3"/>
  <c r="E91" i="3"/>
  <c r="C91" i="3"/>
  <c r="B91" i="3"/>
  <c r="O88" i="3"/>
  <c r="E88" i="3"/>
  <c r="C88" i="3"/>
  <c r="B88" i="3"/>
  <c r="O89" i="3"/>
  <c r="E89" i="3"/>
  <c r="C89" i="3"/>
  <c r="B89" i="3"/>
  <c r="O90" i="3"/>
  <c r="E90" i="3"/>
  <c r="C90" i="3"/>
  <c r="B90" i="3"/>
  <c r="O101" i="3"/>
  <c r="E101" i="3"/>
  <c r="C101" i="3"/>
  <c r="B101" i="3"/>
  <c r="O98" i="3"/>
  <c r="E98" i="3"/>
  <c r="C98" i="3"/>
  <c r="B98" i="3"/>
  <c r="O97" i="3"/>
  <c r="E97" i="3"/>
  <c r="C97" i="3"/>
  <c r="B97" i="3"/>
  <c r="O99" i="3"/>
  <c r="E99" i="3"/>
  <c r="C99" i="3"/>
  <c r="B99" i="3"/>
  <c r="O100" i="3"/>
  <c r="E100" i="3"/>
  <c r="C100" i="3"/>
  <c r="B100" i="3"/>
  <c r="O93" i="3"/>
  <c r="E93" i="3"/>
  <c r="C93" i="3"/>
  <c r="B93" i="3"/>
  <c r="O94" i="3"/>
  <c r="E94" i="3"/>
  <c r="C94" i="3"/>
  <c r="B94" i="3"/>
  <c r="O95" i="3"/>
  <c r="E95" i="3"/>
  <c r="C95" i="3"/>
  <c r="B95" i="3"/>
  <c r="J13" i="3"/>
  <c r="K13" i="3"/>
  <c r="L13" i="3"/>
  <c r="I14" i="3"/>
  <c r="O60" i="3"/>
  <c r="E60" i="3"/>
  <c r="C60" i="3"/>
  <c r="B60" i="3"/>
  <c r="O57" i="3"/>
  <c r="E57" i="3"/>
  <c r="C57" i="3"/>
  <c r="B57" i="3"/>
  <c r="O56" i="3"/>
  <c r="E56" i="3"/>
  <c r="C56" i="3"/>
  <c r="B56" i="3"/>
  <c r="O62" i="3"/>
  <c r="E62" i="3"/>
  <c r="C62" i="3"/>
  <c r="B62" i="3"/>
  <c r="O61" i="3"/>
  <c r="E61" i="3"/>
  <c r="C61" i="3"/>
  <c r="B61" i="3"/>
  <c r="O58" i="3"/>
  <c r="E58" i="3"/>
  <c r="C58" i="3"/>
  <c r="B58" i="3"/>
  <c r="O63" i="3"/>
  <c r="E63" i="3"/>
  <c r="C63" i="3"/>
  <c r="B63" i="3"/>
  <c r="O116" i="3"/>
  <c r="E116" i="3"/>
  <c r="C116" i="3"/>
  <c r="B116" i="3"/>
  <c r="O111" i="3"/>
  <c r="E111" i="3"/>
  <c r="C111" i="3"/>
  <c r="B111" i="3"/>
  <c r="O113" i="3"/>
  <c r="E113" i="3"/>
  <c r="C113" i="3"/>
  <c r="B113" i="3"/>
  <c r="O114" i="3"/>
  <c r="E114" i="3"/>
  <c r="C114" i="3"/>
  <c r="B114" i="3"/>
  <c r="O121" i="3"/>
  <c r="E121" i="3"/>
  <c r="C121" i="3"/>
  <c r="B121" i="3"/>
  <c r="O124" i="3"/>
  <c r="E124" i="3"/>
  <c r="C124" i="3"/>
  <c r="B124" i="3"/>
  <c r="O125" i="3"/>
  <c r="E125" i="3"/>
  <c r="C125" i="3"/>
  <c r="B125" i="3"/>
  <c r="O126" i="3"/>
  <c r="E126" i="3"/>
  <c r="C126" i="3"/>
  <c r="B126" i="3"/>
  <c r="O148" i="3"/>
  <c r="E148" i="3"/>
  <c r="C148" i="3"/>
  <c r="B148" i="3"/>
  <c r="O137" i="3"/>
  <c r="E137" i="3"/>
  <c r="C137" i="3"/>
  <c r="B137" i="3"/>
  <c r="O132" i="3"/>
  <c r="E132" i="3"/>
  <c r="C132" i="3"/>
  <c r="B132" i="3"/>
  <c r="O129" i="3"/>
  <c r="E129" i="3"/>
  <c r="C129" i="3"/>
  <c r="B129" i="3"/>
  <c r="O128" i="3"/>
  <c r="E128" i="3"/>
  <c r="C128" i="3"/>
  <c r="B128" i="3"/>
  <c r="O130" i="3"/>
  <c r="E130" i="3"/>
  <c r="C130" i="3"/>
  <c r="B130" i="3"/>
  <c r="O122" i="3"/>
  <c r="E122" i="3"/>
  <c r="C122" i="3"/>
  <c r="B122" i="3"/>
  <c r="O123" i="3"/>
  <c r="E123" i="3"/>
  <c r="C123" i="3"/>
  <c r="B123" i="3"/>
  <c r="O131" i="3"/>
  <c r="E131" i="3"/>
  <c r="C131" i="3"/>
  <c r="B131" i="3"/>
  <c r="O64" i="3"/>
  <c r="E64" i="3"/>
  <c r="C64" i="3"/>
  <c r="B64" i="3"/>
  <c r="O66" i="3"/>
  <c r="E66" i="3"/>
  <c r="B66" i="3"/>
  <c r="O59" i="3"/>
  <c r="E59" i="3"/>
  <c r="B59" i="3"/>
  <c r="O71" i="3"/>
  <c r="E71" i="3"/>
  <c r="B71" i="3"/>
  <c r="J14" i="3"/>
  <c r="K14" i="3"/>
  <c r="L14" i="3"/>
  <c r="I15" i="3"/>
  <c r="C71" i="3"/>
  <c r="C66" i="3"/>
  <c r="O142" i="3"/>
  <c r="E142" i="3"/>
  <c r="C142" i="3"/>
  <c r="B142" i="3"/>
  <c r="O139" i="3"/>
  <c r="E139" i="3"/>
  <c r="C139" i="3"/>
  <c r="B139" i="3"/>
  <c r="O140" i="3"/>
  <c r="E140" i="3"/>
  <c r="C140" i="3"/>
  <c r="B140" i="3"/>
  <c r="O141" i="3"/>
  <c r="E141" i="3"/>
  <c r="C141" i="3"/>
  <c r="B141" i="3"/>
  <c r="O158" i="3"/>
  <c r="E158" i="3"/>
  <c r="C158" i="3"/>
  <c r="B158" i="3"/>
  <c r="O153" i="3"/>
  <c r="E153" i="3"/>
  <c r="C153" i="3"/>
  <c r="B153" i="3"/>
  <c r="O155" i="3"/>
  <c r="E155" i="3"/>
  <c r="C155" i="3"/>
  <c r="B155" i="3"/>
  <c r="O156" i="3"/>
  <c r="E156" i="3"/>
  <c r="C156" i="3"/>
  <c r="B156" i="3"/>
  <c r="O163" i="3"/>
  <c r="E163" i="3"/>
  <c r="C163" i="3"/>
  <c r="B163" i="3"/>
  <c r="O160" i="3"/>
  <c r="E160" i="3"/>
  <c r="C160" i="3"/>
  <c r="B160" i="3"/>
  <c r="O161" i="3"/>
  <c r="E161" i="3"/>
  <c r="C161" i="3"/>
  <c r="B161" i="3"/>
  <c r="O162" i="3"/>
  <c r="E162" i="3"/>
  <c r="C162" i="3"/>
  <c r="B162" i="3"/>
  <c r="O166" i="3"/>
  <c r="E166" i="3"/>
  <c r="C166" i="3"/>
  <c r="B166" i="3"/>
  <c r="O164" i="3"/>
  <c r="E164" i="3"/>
  <c r="C164" i="3"/>
  <c r="B164" i="3"/>
  <c r="O150" i="3"/>
  <c r="E150" i="3"/>
  <c r="C150" i="3"/>
  <c r="B150" i="3"/>
  <c r="O151" i="3"/>
  <c r="E151" i="3"/>
  <c r="C151" i="3"/>
  <c r="B151" i="3"/>
  <c r="O152" i="3"/>
  <c r="E152" i="3"/>
  <c r="C152" i="3"/>
  <c r="B152" i="3"/>
  <c r="O167" i="3"/>
  <c r="E167" i="3"/>
  <c r="C167" i="3"/>
  <c r="B167" i="3"/>
  <c r="O165" i="3"/>
  <c r="E165" i="3"/>
  <c r="C165" i="3"/>
  <c r="B165" i="3"/>
  <c r="O87" i="3"/>
  <c r="E87" i="3"/>
  <c r="C87" i="3"/>
  <c r="B87" i="3"/>
  <c r="O83" i="3"/>
  <c r="E83" i="3"/>
  <c r="C83" i="3"/>
  <c r="B83" i="3"/>
  <c r="O84" i="3"/>
  <c r="E84" i="3"/>
  <c r="C84" i="3"/>
  <c r="B84" i="3"/>
  <c r="O85" i="3"/>
  <c r="E85" i="3"/>
  <c r="C85" i="3"/>
  <c r="B85" i="3"/>
  <c r="O82" i="3"/>
  <c r="E82" i="3"/>
  <c r="C82" i="3"/>
  <c r="B82" i="3"/>
  <c r="O78" i="3"/>
  <c r="E78" i="3"/>
  <c r="B78" i="3"/>
  <c r="O92" i="3"/>
  <c r="E92" i="3"/>
  <c r="B92" i="3"/>
  <c r="O79" i="3"/>
  <c r="E79" i="3"/>
  <c r="B79" i="3"/>
  <c r="J15" i="3"/>
  <c r="K15" i="3"/>
  <c r="L15" i="3"/>
  <c r="I16" i="3"/>
  <c r="O252" i="3"/>
  <c r="E252" i="3"/>
  <c r="C252" i="3"/>
  <c r="B252" i="3"/>
  <c r="O210" i="3"/>
  <c r="E210" i="3"/>
  <c r="C210" i="3"/>
  <c r="B210" i="3"/>
  <c r="O189" i="3"/>
  <c r="E189" i="3"/>
  <c r="C189" i="3"/>
  <c r="B189" i="3"/>
  <c r="O179" i="3"/>
  <c r="E179" i="3"/>
  <c r="C179" i="3"/>
  <c r="B179" i="3"/>
  <c r="O174" i="3"/>
  <c r="E174" i="3"/>
  <c r="C174" i="3"/>
  <c r="B174" i="3"/>
  <c r="O171" i="3"/>
  <c r="E171" i="3"/>
  <c r="C171" i="3"/>
  <c r="B171" i="3"/>
  <c r="O170" i="3"/>
  <c r="E170" i="3"/>
  <c r="C170" i="3"/>
  <c r="B170" i="3"/>
  <c r="O199" i="3"/>
  <c r="E199" i="3"/>
  <c r="C199" i="3"/>
  <c r="B199" i="3"/>
  <c r="O194" i="3"/>
  <c r="E194" i="3"/>
  <c r="C194" i="3"/>
  <c r="B194" i="3"/>
  <c r="O191" i="3"/>
  <c r="E191" i="3"/>
  <c r="C191" i="3"/>
  <c r="B191" i="3"/>
  <c r="O190" i="3"/>
  <c r="E190" i="3"/>
  <c r="C190" i="3"/>
  <c r="B190" i="3"/>
  <c r="O196" i="3"/>
  <c r="E196" i="3"/>
  <c r="C196" i="3"/>
  <c r="B196" i="3"/>
  <c r="O195" i="3"/>
  <c r="E195" i="3"/>
  <c r="C195" i="3"/>
  <c r="B195" i="3"/>
  <c r="O197" i="3"/>
  <c r="E197" i="3"/>
  <c r="C197" i="3"/>
  <c r="B197" i="3"/>
  <c r="O204" i="3"/>
  <c r="E204" i="3"/>
  <c r="C204" i="3"/>
  <c r="B204" i="3"/>
  <c r="O201" i="3"/>
  <c r="E201" i="3"/>
  <c r="C201" i="3"/>
  <c r="B201" i="3"/>
  <c r="O200" i="3"/>
  <c r="E200" i="3"/>
  <c r="C200" i="3"/>
  <c r="B200" i="3"/>
  <c r="O202" i="3"/>
  <c r="E202" i="3"/>
  <c r="C202" i="3"/>
  <c r="B202" i="3"/>
  <c r="O203" i="3"/>
  <c r="E203" i="3"/>
  <c r="C203" i="3"/>
  <c r="B203" i="3"/>
  <c r="O184" i="3"/>
  <c r="E184" i="3"/>
  <c r="C184" i="3"/>
  <c r="B184" i="3"/>
  <c r="O186" i="3"/>
  <c r="E186" i="3"/>
  <c r="C186" i="3"/>
  <c r="B186" i="3"/>
  <c r="O187" i="3"/>
  <c r="E187" i="3"/>
  <c r="C187" i="3"/>
  <c r="B187" i="3"/>
  <c r="O207" i="3"/>
  <c r="E207" i="3"/>
  <c r="C207" i="3"/>
  <c r="B207" i="3"/>
  <c r="O205" i="3"/>
  <c r="E205" i="3"/>
  <c r="C205" i="3"/>
  <c r="B205" i="3"/>
  <c r="C108" i="3"/>
  <c r="O108" i="3"/>
  <c r="E108" i="3"/>
  <c r="B108" i="3"/>
  <c r="C109" i="3"/>
  <c r="O109" i="3"/>
  <c r="E109" i="3"/>
  <c r="B109" i="3"/>
  <c r="C110" i="3"/>
  <c r="O110" i="3"/>
  <c r="E110" i="3"/>
  <c r="B110" i="3"/>
  <c r="O107" i="3"/>
  <c r="E107" i="3"/>
  <c r="C107" i="3"/>
  <c r="B107" i="3"/>
  <c r="O103" i="3"/>
  <c r="E103" i="3"/>
  <c r="B103" i="3"/>
  <c r="O102" i="3"/>
  <c r="E102" i="3"/>
  <c r="B102" i="3"/>
  <c r="O115" i="3"/>
  <c r="E115" i="3"/>
  <c r="B115" i="3"/>
  <c r="J16" i="3"/>
  <c r="K16" i="3"/>
  <c r="L16" i="3"/>
  <c r="I17" i="3"/>
  <c r="C92" i="3"/>
  <c r="O208" i="3"/>
  <c r="E208" i="3"/>
  <c r="C208" i="3"/>
  <c r="B208" i="3"/>
  <c r="O209" i="3"/>
  <c r="E209" i="3"/>
  <c r="C209" i="3"/>
  <c r="B209" i="3"/>
  <c r="O231" i="3"/>
  <c r="E231" i="3"/>
  <c r="C231" i="3"/>
  <c r="B231" i="3"/>
  <c r="O220" i="3"/>
  <c r="E220" i="3"/>
  <c r="C220" i="3"/>
  <c r="B220" i="3"/>
  <c r="O215" i="3"/>
  <c r="E215" i="3"/>
  <c r="C215" i="3"/>
  <c r="B215" i="3"/>
  <c r="O212" i="3"/>
  <c r="E212" i="3"/>
  <c r="C212" i="3"/>
  <c r="B212" i="3"/>
  <c r="O211" i="3"/>
  <c r="E211" i="3"/>
  <c r="C211" i="3"/>
  <c r="B211" i="3"/>
  <c r="O213" i="3"/>
  <c r="E213" i="3"/>
  <c r="C213" i="3"/>
  <c r="B213" i="3"/>
  <c r="O214" i="3"/>
  <c r="E214" i="3"/>
  <c r="C214" i="3"/>
  <c r="B214" i="3"/>
  <c r="C134" i="3"/>
  <c r="O134" i="3"/>
  <c r="E134" i="3"/>
  <c r="B134" i="3"/>
  <c r="C135" i="3"/>
  <c r="O135" i="3"/>
  <c r="E135" i="3"/>
  <c r="B135" i="3"/>
  <c r="O133" i="3"/>
  <c r="E133" i="3"/>
  <c r="C133" i="3"/>
  <c r="B133" i="3"/>
  <c r="O118" i="3"/>
  <c r="E118" i="3"/>
  <c r="C118" i="3"/>
  <c r="B118" i="3"/>
  <c r="O119" i="3"/>
  <c r="E119" i="3"/>
  <c r="C119" i="3"/>
  <c r="B119" i="3"/>
  <c r="O120" i="3"/>
  <c r="E120" i="3"/>
  <c r="C120" i="3"/>
  <c r="B120" i="3"/>
  <c r="O117" i="3"/>
  <c r="E117" i="3"/>
  <c r="C117" i="3"/>
  <c r="B117" i="3"/>
  <c r="O112" i="3"/>
  <c r="E112" i="3"/>
  <c r="B112" i="3"/>
  <c r="O104" i="3"/>
  <c r="E104" i="3"/>
  <c r="B104" i="3"/>
  <c r="O105" i="3"/>
  <c r="E105" i="3"/>
  <c r="B105" i="3"/>
  <c r="O145" i="3"/>
  <c r="E145" i="3"/>
  <c r="B145" i="3"/>
  <c r="O143" i="3"/>
  <c r="E143" i="3"/>
  <c r="B143" i="3"/>
  <c r="O144" i="3"/>
  <c r="E144" i="3"/>
  <c r="B144" i="3"/>
  <c r="J17" i="3"/>
  <c r="K17" i="3"/>
  <c r="L17" i="3"/>
  <c r="I18" i="3"/>
  <c r="C103" i="3"/>
  <c r="C104" i="3"/>
  <c r="O217" i="3"/>
  <c r="E217" i="3"/>
  <c r="C217" i="3"/>
  <c r="B217" i="3"/>
  <c r="O218" i="3"/>
  <c r="E218" i="3"/>
  <c r="C218" i="3"/>
  <c r="B218" i="3"/>
  <c r="O219" i="3"/>
  <c r="E219" i="3"/>
  <c r="C219" i="3"/>
  <c r="B219" i="3"/>
  <c r="O225" i="3"/>
  <c r="E225" i="3"/>
  <c r="C225" i="3"/>
  <c r="B225" i="3"/>
  <c r="O222" i="3"/>
  <c r="E222" i="3"/>
  <c r="C222" i="3"/>
  <c r="B222" i="3"/>
  <c r="O221" i="3"/>
  <c r="E221" i="3"/>
  <c r="C221" i="3"/>
  <c r="B221" i="3"/>
  <c r="O223" i="3"/>
  <c r="E223" i="3"/>
  <c r="C223" i="3"/>
  <c r="B223" i="3"/>
  <c r="O216" i="3"/>
  <c r="E216" i="3"/>
  <c r="C216" i="3"/>
  <c r="B216" i="3"/>
  <c r="O224" i="3"/>
  <c r="E224" i="3"/>
  <c r="C224" i="3"/>
  <c r="B224" i="3"/>
  <c r="O154" i="3"/>
  <c r="E154" i="3"/>
  <c r="C154" i="3"/>
  <c r="B154" i="3"/>
  <c r="O146" i="3"/>
  <c r="E146" i="3"/>
  <c r="B146" i="3"/>
  <c r="O147" i="3"/>
  <c r="E147" i="3"/>
  <c r="B147" i="3"/>
  <c r="O176" i="3"/>
  <c r="E176" i="3"/>
  <c r="B176" i="3"/>
  <c r="O175" i="3"/>
  <c r="E175" i="3"/>
  <c r="B175" i="3"/>
  <c r="O138" i="3"/>
  <c r="E138" i="3"/>
  <c r="B138" i="3"/>
  <c r="J18" i="3"/>
  <c r="K18" i="3"/>
  <c r="L18" i="3"/>
  <c r="I19" i="3"/>
  <c r="C78" i="3"/>
  <c r="C79" i="3"/>
  <c r="C105" i="3"/>
  <c r="C115" i="3"/>
  <c r="O228" i="3"/>
  <c r="E228" i="3"/>
  <c r="C228" i="3"/>
  <c r="B228" i="3"/>
  <c r="O226" i="3"/>
  <c r="E226" i="3"/>
  <c r="C226" i="3"/>
  <c r="B226" i="3"/>
  <c r="O227" i="3"/>
  <c r="E227" i="3"/>
  <c r="C227" i="3"/>
  <c r="B227" i="3"/>
  <c r="O229" i="3"/>
  <c r="E229" i="3"/>
  <c r="C229" i="3"/>
  <c r="B229" i="3"/>
  <c r="O230" i="3"/>
  <c r="E230" i="3"/>
  <c r="C230" i="3"/>
  <c r="B230" i="3"/>
  <c r="O241" i="3"/>
  <c r="E241" i="3"/>
  <c r="C241" i="3"/>
  <c r="B241" i="3"/>
  <c r="O236" i="3"/>
  <c r="E236" i="3"/>
  <c r="C236" i="3"/>
  <c r="B236" i="3"/>
  <c r="O233" i="3"/>
  <c r="E233" i="3"/>
  <c r="C233" i="3"/>
  <c r="B233" i="3"/>
  <c r="O232" i="3"/>
  <c r="E232" i="3"/>
  <c r="C232" i="3"/>
  <c r="B232" i="3"/>
  <c r="O234" i="3"/>
  <c r="E234" i="3"/>
  <c r="C234" i="3"/>
  <c r="B234" i="3"/>
  <c r="O235" i="3"/>
  <c r="E235" i="3"/>
  <c r="C235" i="3"/>
  <c r="B235" i="3"/>
  <c r="C192" i="3"/>
  <c r="O192" i="3"/>
  <c r="E192" i="3"/>
  <c r="B192" i="3"/>
  <c r="C193" i="3"/>
  <c r="O193" i="3"/>
  <c r="E193" i="3"/>
  <c r="B193" i="3"/>
  <c r="O181" i="3"/>
  <c r="E181" i="3"/>
  <c r="C181" i="3"/>
  <c r="B181" i="3"/>
  <c r="O182" i="3"/>
  <c r="E182" i="3"/>
  <c r="C182" i="3"/>
  <c r="B182" i="3"/>
  <c r="O183" i="3"/>
  <c r="E183" i="3"/>
  <c r="C183" i="3"/>
  <c r="B183" i="3"/>
  <c r="O172" i="3"/>
  <c r="E172" i="3"/>
  <c r="B172" i="3"/>
  <c r="O173" i="3"/>
  <c r="E173" i="3"/>
  <c r="B173" i="3"/>
  <c r="O206" i="3"/>
  <c r="E206" i="3"/>
  <c r="B206" i="3"/>
  <c r="J19" i="3"/>
  <c r="K19" i="3"/>
  <c r="L19" i="3"/>
  <c r="I20" i="3"/>
  <c r="O238" i="3"/>
  <c r="E238" i="3"/>
  <c r="C238" i="3"/>
  <c r="B238" i="3"/>
  <c r="O237" i="3"/>
  <c r="E237" i="3"/>
  <c r="C237" i="3"/>
  <c r="B237" i="3"/>
  <c r="O239" i="3"/>
  <c r="E239" i="3"/>
  <c r="C239" i="3"/>
  <c r="B239" i="3"/>
  <c r="O240" i="3"/>
  <c r="E240" i="3"/>
  <c r="C240" i="3"/>
  <c r="B240" i="3"/>
  <c r="O246" i="3"/>
  <c r="E246" i="3"/>
  <c r="C246" i="3"/>
  <c r="B246" i="3"/>
  <c r="O243" i="3"/>
  <c r="E243" i="3"/>
  <c r="C243" i="3"/>
  <c r="B243" i="3"/>
  <c r="O242" i="3"/>
  <c r="E242" i="3"/>
  <c r="C242" i="3"/>
  <c r="B242" i="3"/>
  <c r="O244" i="3"/>
  <c r="E244" i="3"/>
  <c r="C244" i="3"/>
  <c r="B244" i="3"/>
  <c r="O245" i="3"/>
  <c r="E245" i="3"/>
  <c r="C245" i="3"/>
  <c r="B245" i="3"/>
  <c r="O249" i="3"/>
  <c r="E249" i="3"/>
  <c r="C249" i="3"/>
  <c r="B249" i="3"/>
  <c r="O247" i="3"/>
  <c r="E247" i="3"/>
  <c r="C247" i="3"/>
  <c r="B247" i="3"/>
  <c r="C206" i="3"/>
  <c r="O188" i="3"/>
  <c r="E188" i="3"/>
  <c r="C188" i="3"/>
  <c r="B188" i="3"/>
  <c r="O177" i="3"/>
  <c r="E177" i="3"/>
  <c r="B177" i="3"/>
  <c r="O168" i="3"/>
  <c r="E168" i="3"/>
  <c r="B168" i="3"/>
  <c r="J20" i="3"/>
  <c r="K20" i="3"/>
  <c r="L20" i="3"/>
  <c r="I21" i="3"/>
  <c r="C145" i="3"/>
  <c r="C146" i="3"/>
  <c r="O250" i="3"/>
  <c r="E250" i="3"/>
  <c r="C250" i="3"/>
  <c r="B250" i="3"/>
  <c r="O251" i="3"/>
  <c r="E251" i="3"/>
  <c r="C251" i="3"/>
  <c r="B251" i="3"/>
  <c r="O293" i="3"/>
  <c r="E293" i="3"/>
  <c r="C293" i="3"/>
  <c r="B293" i="3"/>
  <c r="O272" i="3"/>
  <c r="E272" i="3"/>
  <c r="C272" i="3"/>
  <c r="B272" i="3"/>
  <c r="O262" i="3"/>
  <c r="E262" i="3"/>
  <c r="C262" i="3"/>
  <c r="B262" i="3"/>
  <c r="O257" i="3"/>
  <c r="E257" i="3"/>
  <c r="C257" i="3"/>
  <c r="B257" i="3"/>
  <c r="O254" i="3"/>
  <c r="E254" i="3"/>
  <c r="C254" i="3"/>
  <c r="B254" i="3"/>
  <c r="O253" i="3"/>
  <c r="E253" i="3"/>
  <c r="C253" i="3"/>
  <c r="B253" i="3"/>
  <c r="O255" i="3"/>
  <c r="E255" i="3"/>
  <c r="C255" i="3"/>
  <c r="B255" i="3"/>
  <c r="O256" i="3"/>
  <c r="E256" i="3"/>
  <c r="C256" i="3"/>
  <c r="B256" i="3"/>
  <c r="O259" i="3"/>
  <c r="E259" i="3"/>
  <c r="C259" i="3"/>
  <c r="B259" i="3"/>
  <c r="O260" i="3"/>
  <c r="E260" i="3"/>
  <c r="C260" i="3"/>
  <c r="B260" i="3"/>
  <c r="O258" i="3"/>
  <c r="E258" i="3"/>
  <c r="C258" i="3"/>
  <c r="B258" i="3"/>
  <c r="O198" i="3"/>
  <c r="E198" i="3"/>
  <c r="B198" i="3"/>
  <c r="O180" i="3"/>
  <c r="E180" i="3"/>
  <c r="B180" i="3"/>
  <c r="J21" i="3"/>
  <c r="K21" i="3"/>
  <c r="L21" i="3"/>
  <c r="I22" i="3"/>
  <c r="C102" i="3"/>
  <c r="C138" i="3"/>
  <c r="C143" i="3"/>
  <c r="C144" i="3"/>
  <c r="O261" i="3"/>
  <c r="E261" i="3"/>
  <c r="C261" i="3"/>
  <c r="B261" i="3"/>
  <c r="O267" i="3"/>
  <c r="E267" i="3"/>
  <c r="C267" i="3"/>
  <c r="B267" i="3"/>
  <c r="O264" i="3"/>
  <c r="E264" i="3"/>
  <c r="C264" i="3"/>
  <c r="B264" i="3"/>
  <c r="O263" i="3"/>
  <c r="E263" i="3"/>
  <c r="C263" i="3"/>
  <c r="B263" i="3"/>
  <c r="O265" i="3"/>
  <c r="E265" i="3"/>
  <c r="C265" i="3"/>
  <c r="B265" i="3"/>
  <c r="O266" i="3"/>
  <c r="E266" i="3"/>
  <c r="C266" i="3"/>
  <c r="B266" i="3"/>
  <c r="O269" i="3"/>
  <c r="E269" i="3"/>
  <c r="C269" i="3"/>
  <c r="B269" i="3"/>
  <c r="O268" i="3"/>
  <c r="E268" i="3"/>
  <c r="C268" i="3"/>
  <c r="B268" i="3"/>
  <c r="O136" i="3"/>
  <c r="E136" i="3"/>
  <c r="B136" i="3"/>
  <c r="J22" i="3"/>
  <c r="K22" i="3"/>
  <c r="L22" i="3"/>
  <c r="I23" i="3"/>
  <c r="C168" i="3"/>
  <c r="O157" i="3"/>
  <c r="E157" i="3"/>
  <c r="C157" i="3"/>
  <c r="B157" i="3"/>
  <c r="C172" i="3"/>
  <c r="C173" i="3"/>
  <c r="O270" i="3"/>
  <c r="E270" i="3"/>
  <c r="C270" i="3"/>
  <c r="B270" i="3"/>
  <c r="O271" i="3"/>
  <c r="E271" i="3"/>
  <c r="C271" i="3"/>
  <c r="B271" i="3"/>
  <c r="O282" i="3"/>
  <c r="E282" i="3"/>
  <c r="C282" i="3"/>
  <c r="B282" i="3"/>
  <c r="O277" i="3"/>
  <c r="E277" i="3"/>
  <c r="C277" i="3"/>
  <c r="B277" i="3"/>
  <c r="O274" i="3"/>
  <c r="E274" i="3"/>
  <c r="C274" i="3"/>
  <c r="B274" i="3"/>
  <c r="O273" i="3"/>
  <c r="E273" i="3"/>
  <c r="C273" i="3"/>
  <c r="B273" i="3"/>
  <c r="O275" i="3"/>
  <c r="E275" i="3"/>
  <c r="C275" i="3"/>
  <c r="B275" i="3"/>
  <c r="O276" i="3"/>
  <c r="E276" i="3"/>
  <c r="C276" i="3"/>
  <c r="B276" i="3"/>
  <c r="O149" i="3"/>
  <c r="E149" i="3"/>
  <c r="B149" i="3"/>
  <c r="J23" i="3"/>
  <c r="K23" i="3"/>
  <c r="L23" i="3"/>
  <c r="I24" i="3"/>
  <c r="C180" i="3"/>
  <c r="O279" i="3"/>
  <c r="E279" i="3"/>
  <c r="C279" i="3"/>
  <c r="B279" i="3"/>
  <c r="O278" i="3"/>
  <c r="E278" i="3"/>
  <c r="C278" i="3"/>
  <c r="B278" i="3"/>
  <c r="O280" i="3"/>
  <c r="E280" i="3"/>
  <c r="C280" i="3"/>
  <c r="B280" i="3"/>
  <c r="O281" i="3"/>
  <c r="E281" i="3"/>
  <c r="C281" i="3"/>
  <c r="B281" i="3"/>
  <c r="O287" i="3"/>
  <c r="E287" i="3"/>
  <c r="C287" i="3"/>
  <c r="B287" i="3"/>
  <c r="O284" i="3"/>
  <c r="E284" i="3"/>
  <c r="C284" i="3"/>
  <c r="B284" i="3"/>
  <c r="O283" i="3"/>
  <c r="E283" i="3"/>
  <c r="C283" i="3"/>
  <c r="B283" i="3"/>
  <c r="O178" i="3"/>
  <c r="E178" i="3"/>
  <c r="B178" i="3"/>
  <c r="O185" i="3"/>
  <c r="E185" i="3"/>
  <c r="B185" i="3"/>
  <c r="J24" i="3"/>
  <c r="K24" i="3"/>
  <c r="L24" i="3"/>
  <c r="I25" i="3"/>
  <c r="C176" i="3"/>
  <c r="C175" i="3"/>
  <c r="C177" i="3"/>
  <c r="O285" i="3"/>
  <c r="E285" i="3"/>
  <c r="C285" i="3"/>
  <c r="B285" i="3"/>
  <c r="O286" i="3"/>
  <c r="E286" i="3"/>
  <c r="C286" i="3"/>
  <c r="B286" i="3"/>
  <c r="O290" i="3"/>
  <c r="E290" i="3"/>
  <c r="C290" i="3"/>
  <c r="B290" i="3"/>
  <c r="O288" i="3"/>
  <c r="E288" i="3"/>
  <c r="C288" i="3"/>
  <c r="B288" i="3"/>
  <c r="O289" i="3"/>
  <c r="E289" i="3"/>
  <c r="C289" i="3"/>
  <c r="B289" i="3"/>
  <c r="O291" i="3"/>
  <c r="E291" i="3"/>
  <c r="C291" i="3"/>
  <c r="B291" i="3"/>
  <c r="O292" i="3"/>
  <c r="E292" i="3"/>
  <c r="C292" i="3"/>
  <c r="B292" i="3"/>
  <c r="O248" i="3"/>
  <c r="E248" i="3"/>
  <c r="C248" i="3"/>
  <c r="B248" i="3"/>
  <c r="J25" i="3"/>
  <c r="K25" i="3"/>
  <c r="L25" i="3"/>
  <c r="I26" i="3"/>
  <c r="O314" i="3"/>
  <c r="E314" i="3"/>
  <c r="C314" i="3"/>
  <c r="B314" i="3"/>
  <c r="O303" i="3"/>
  <c r="E303" i="3"/>
  <c r="C303" i="3"/>
  <c r="B303" i="3"/>
  <c r="O298" i="3"/>
  <c r="E298" i="3"/>
  <c r="C298" i="3"/>
  <c r="B298" i="3"/>
  <c r="O295" i="3"/>
  <c r="E295" i="3"/>
  <c r="C295" i="3"/>
  <c r="B295" i="3"/>
  <c r="O296" i="3"/>
  <c r="E296" i="3"/>
  <c r="C296" i="3"/>
  <c r="B296" i="3"/>
  <c r="O297" i="3"/>
  <c r="E297" i="3"/>
  <c r="C297" i="3"/>
  <c r="B297" i="3"/>
  <c r="O300" i="3"/>
  <c r="E300" i="3"/>
  <c r="C300" i="3"/>
  <c r="B300" i="3"/>
  <c r="O301" i="3"/>
  <c r="E301" i="3"/>
  <c r="C301" i="3"/>
  <c r="B301" i="3"/>
  <c r="O299" i="3"/>
  <c r="E299" i="3"/>
  <c r="C299" i="3"/>
  <c r="B299" i="3"/>
  <c r="J26" i="3"/>
  <c r="K26" i="3"/>
  <c r="L26" i="3"/>
  <c r="I27" i="3"/>
  <c r="C147" i="3"/>
  <c r="O308" i="3"/>
  <c r="E308" i="3"/>
  <c r="C308" i="3"/>
  <c r="B308" i="3"/>
  <c r="O305" i="3"/>
  <c r="E305" i="3"/>
  <c r="C305" i="3"/>
  <c r="B305" i="3"/>
  <c r="O304" i="3"/>
  <c r="E304" i="3"/>
  <c r="C304" i="3"/>
  <c r="B304" i="3"/>
  <c r="O311" i="3"/>
  <c r="E311" i="3"/>
  <c r="C311" i="3"/>
  <c r="B311" i="3"/>
  <c r="O309" i="3"/>
  <c r="E309" i="3"/>
  <c r="C309" i="3"/>
  <c r="B309" i="3"/>
  <c r="O310" i="3"/>
  <c r="E310" i="3"/>
  <c r="C310" i="3"/>
  <c r="B310" i="3"/>
  <c r="J27" i="3"/>
  <c r="K27" i="3"/>
  <c r="L27" i="3"/>
  <c r="C46" i="3"/>
  <c r="O46" i="3"/>
  <c r="E46" i="3"/>
  <c r="B46" i="3"/>
  <c r="C59" i="3"/>
  <c r="C112" i="3"/>
  <c r="C136" i="3"/>
  <c r="C149" i="3"/>
  <c r="C178" i="3"/>
  <c r="C185" i="3"/>
  <c r="C198" i="3"/>
  <c r="C294" i="3"/>
  <c r="O294" i="3"/>
  <c r="E294" i="3"/>
  <c r="B294" i="3"/>
  <c r="C302" i="3"/>
  <c r="O302" i="3"/>
  <c r="E302" i="3"/>
  <c r="B302" i="3"/>
  <c r="C306" i="3"/>
  <c r="O306" i="3"/>
  <c r="E306" i="3"/>
  <c r="B306" i="3"/>
  <c r="C307" i="3"/>
  <c r="O307" i="3"/>
  <c r="E307" i="3"/>
  <c r="B307" i="3"/>
  <c r="C312" i="3"/>
  <c r="O312" i="3"/>
  <c r="E312" i="3"/>
  <c r="B312" i="3"/>
  <c r="C313" i="3"/>
  <c r="O313" i="3"/>
  <c r="E313" i="3"/>
  <c r="B313" i="3"/>
  <c r="C315" i="3"/>
  <c r="O315" i="3"/>
  <c r="E315" i="3"/>
  <c r="B315" i="3"/>
  <c r="C316" i="3"/>
  <c r="O316" i="3"/>
  <c r="E316" i="3"/>
  <c r="B316" i="3"/>
  <c r="C317" i="3"/>
  <c r="O317" i="3"/>
  <c r="E317" i="3"/>
  <c r="B317" i="3"/>
  <c r="C318" i="3"/>
  <c r="O318" i="3"/>
  <c r="E318" i="3"/>
  <c r="B318" i="3"/>
  <c r="C319" i="3"/>
  <c r="O319" i="3"/>
  <c r="E319" i="3"/>
  <c r="B319" i="3"/>
  <c r="C320" i="3"/>
  <c r="O320" i="3"/>
  <c r="E320" i="3"/>
  <c r="B320" i="3"/>
  <c r="C321" i="3"/>
  <c r="O321" i="3"/>
  <c r="E321" i="3"/>
  <c r="B321" i="3"/>
  <c r="C322" i="3"/>
  <c r="O322" i="3"/>
  <c r="E322" i="3"/>
  <c r="B322" i="3"/>
  <c r="C323" i="3"/>
  <c r="O323" i="3"/>
  <c r="E323" i="3"/>
  <c r="B323" i="3"/>
  <c r="C324" i="3"/>
  <c r="O324" i="3"/>
  <c r="E324" i="3"/>
  <c r="B324" i="3"/>
  <c r="C325" i="3"/>
  <c r="O325" i="3"/>
  <c r="E325" i="3"/>
  <c r="B325" i="3"/>
  <c r="C326" i="3"/>
  <c r="O326" i="3"/>
  <c r="E326" i="3"/>
  <c r="B326" i="3"/>
  <c r="C327" i="3"/>
  <c r="O327" i="3"/>
  <c r="E327" i="3"/>
  <c r="B327" i="3"/>
  <c r="C328" i="3"/>
  <c r="O328" i="3"/>
  <c r="E328" i="3"/>
  <c r="B328" i="3"/>
  <c r="C329" i="3"/>
  <c r="O329" i="3"/>
  <c r="E329" i="3"/>
  <c r="B329" i="3"/>
  <c r="C330" i="3"/>
  <c r="O330" i="3"/>
  <c r="E330" i="3"/>
  <c r="B330" i="3"/>
  <c r="C331" i="3"/>
  <c r="O331" i="3"/>
  <c r="E331" i="3"/>
  <c r="B331" i="3"/>
  <c r="C332" i="3"/>
  <c r="O332" i="3"/>
  <c r="E332" i="3"/>
  <c r="B332" i="3"/>
  <c r="C333" i="3"/>
  <c r="O333" i="3"/>
  <c r="E333" i="3"/>
  <c r="B333" i="3"/>
  <c r="C334" i="3"/>
  <c r="O334" i="3"/>
  <c r="E334" i="3"/>
  <c r="B334" i="3"/>
</calcChain>
</file>

<file path=xl/sharedStrings.xml><?xml version="1.0" encoding="utf-8"?>
<sst xmlns="http://schemas.openxmlformats.org/spreadsheetml/2006/main" count="195" uniqueCount="129">
  <si>
    <t>1. Ladebeginn ausrechnen:</t>
  </si>
  <si>
    <t>Variablen einsetzen:</t>
  </si>
  <si>
    <t>Resultate:</t>
  </si>
  <si>
    <t>Einheit:</t>
  </si>
  <si>
    <t>Schnellaufzahl</t>
  </si>
  <si>
    <t>1. TSR (n)</t>
  </si>
  <si>
    <t>Umdrehungen/Minute</t>
  </si>
  <si>
    <t>RPM ( U / min)</t>
  </si>
  <si>
    <t>Windgeschw. (NUR für Ladebeginn)</t>
  </si>
  <si>
    <t>2. V (m/s)</t>
  </si>
  <si>
    <t>Durchmesser</t>
  </si>
  <si>
    <t>3. D (m)</t>
  </si>
  <si>
    <t>Umdrehungen/Sekunde</t>
  </si>
  <si>
    <t>RPS ( U / Sek)</t>
  </si>
  <si>
    <t>2. Geschwindigkeit der Spulen:</t>
  </si>
  <si>
    <t>Anzahl Spulen</t>
  </si>
  <si>
    <t>1. Spulen (n)</t>
  </si>
  <si>
    <t>Umfang in Loch-Mitte</t>
  </si>
  <si>
    <t>m</t>
  </si>
  <si>
    <t>Maße der Spule</t>
  </si>
  <si>
    <t>&gt; Radius bei Lochmitte</t>
  </si>
  <si>
    <t>mm</t>
  </si>
  <si>
    <t>Spulenlochlänge</t>
  </si>
  <si>
    <t>2. Länge(mm)</t>
  </si>
  <si>
    <t>Spulenlochbreite aussen</t>
  </si>
  <si>
    <t>3. Breite(mm)</t>
  </si>
  <si>
    <t>Geschw. In Mitte Spulenlöcher</t>
  </si>
  <si>
    <t>m/s</t>
  </si>
  <si>
    <t>Spulenlochbreite innen</t>
  </si>
  <si>
    <t>4. Breite(mm)</t>
  </si>
  <si>
    <t>Schenkelbreite (von oben gesehen)</t>
  </si>
  <si>
    <t>5. Breite(mm)</t>
  </si>
  <si>
    <t>Abstand zw. Spulen</t>
  </si>
  <si>
    <t>6. Abstand (mm)</t>
  </si>
  <si>
    <t>Abstand Spulenende zu Statorrand</t>
  </si>
  <si>
    <t xml:space="preserve">7. Abstand (mm) </t>
  </si>
  <si>
    <t>Statordurchmesser</t>
  </si>
  <si>
    <t>cm</t>
  </si>
  <si>
    <t>Magnetscheibendurchmesser</t>
  </si>
  <si>
    <t>(Nur Annäherungswerte)</t>
  </si>
  <si>
    <t>3. Magnetische Flussdichte:</t>
  </si>
  <si>
    <t>N52</t>
  </si>
  <si>
    <t>N50</t>
  </si>
  <si>
    <t>Dicke Magnet</t>
  </si>
  <si>
    <t>1. Dicke (mm)</t>
  </si>
  <si>
    <t>N48</t>
  </si>
  <si>
    <t>Luftspalt zwischen Magneten</t>
  </si>
  <si>
    <t>2. Abstand (mm)</t>
  </si>
  <si>
    <t>&gt;&gt; Max 2xMagnetdicke !</t>
  </si>
  <si>
    <t>N45</t>
  </si>
  <si>
    <t>Wertigkeit Magnet</t>
  </si>
  <si>
    <t>3. Grad ( Tesla)</t>
  </si>
  <si>
    <t>Magnetische Flussdichte:</t>
  </si>
  <si>
    <t>Tesla</t>
  </si>
  <si>
    <t>N42</t>
  </si>
  <si>
    <t>N40</t>
  </si>
  <si>
    <t>4. Anzahl der benötigten Wicklungen:</t>
  </si>
  <si>
    <t>Systemspannung (12V,24V,48V,240V,...)</t>
  </si>
  <si>
    <t>1. Spannung (Volt)</t>
  </si>
  <si>
    <t>Breite Magnet</t>
  </si>
  <si>
    <t>Länge Magnet</t>
  </si>
  <si>
    <t>4. Länge(mm)</t>
  </si>
  <si>
    <t>Anzahl Magnet-Pole</t>
  </si>
  <si>
    <t>5. Magnetpole (n)</t>
  </si>
  <si>
    <t>Anzahl Phasen</t>
  </si>
  <si>
    <t>6. Phasen (n)</t>
  </si>
  <si>
    <t>a) Sternschaltung (Y)</t>
  </si>
  <si>
    <t>Anzahl Wicklungen/Spule</t>
  </si>
  <si>
    <t>Wicklungen</t>
  </si>
  <si>
    <t>b) Dreieckschaltung (D)</t>
  </si>
  <si>
    <t>5. Spulenschenkeldicke (Höhe)</t>
  </si>
  <si>
    <t>Drahtdurchmesser</t>
  </si>
  <si>
    <t>1. D (mm)</t>
  </si>
  <si>
    <t>Packdichte</t>
  </si>
  <si>
    <t>2. Dichte(Faktor)</t>
  </si>
  <si>
    <t>Drähte in Hand</t>
  </si>
  <si>
    <t>3. Anzahl (n)</t>
  </si>
  <si>
    <t>Schichtdicke Laminat über den Spulen</t>
  </si>
  <si>
    <t>4. Dicke (mm)</t>
  </si>
  <si>
    <t>(je Statorseite)</t>
  </si>
  <si>
    <t>Abstand zwischen Stator und Magneten</t>
  </si>
  <si>
    <t>5. Abstand (mm)</t>
  </si>
  <si>
    <t>Dicke(Höhe)</t>
  </si>
  <si>
    <t>wenn rot, dann zu dick !</t>
  </si>
  <si>
    <t>6. Drahtlänge:</t>
  </si>
  <si>
    <t>Drahtlänge/Spule</t>
  </si>
  <si>
    <t>Gesamtlänge aller Spulen</t>
  </si>
  <si>
    <t>Gesamtgewicht aller Spulen</t>
  </si>
  <si>
    <t>g</t>
  </si>
  <si>
    <t>7. Innenwiderstand</t>
  </si>
  <si>
    <t>Spezifischer Widerstand des Drahtes</t>
  </si>
  <si>
    <t>1. Widerstand (ohm)</t>
  </si>
  <si>
    <t>Gesamtinnenwiderstand</t>
  </si>
  <si>
    <t>Ohm</t>
  </si>
  <si>
    <t>8. Leistung / Wirkungsgrad:</t>
  </si>
  <si>
    <t>(gilt nur für den Fall von Batterieladung)</t>
  </si>
  <si>
    <t>Luftdichte</t>
  </si>
  <si>
    <t>Kg/m' 3</t>
  </si>
  <si>
    <t>Leistung Rotor</t>
  </si>
  <si>
    <t>Watt</t>
  </si>
  <si>
    <t>Rotorwirkungsgrad</t>
  </si>
  <si>
    <t>%</t>
  </si>
  <si>
    <t>Ladestrom vor Gleichrichter</t>
  </si>
  <si>
    <t>A</t>
  </si>
  <si>
    <t>Spannungsabfall Gleichrichter</t>
  </si>
  <si>
    <t>V</t>
  </si>
  <si>
    <t>Leistung Generator</t>
  </si>
  <si>
    <t>Windgeschwindigkeit (für Leistungsber.)</t>
  </si>
  <si>
    <t>Wirkungsgrad Generator</t>
  </si>
  <si>
    <t>Verlustleistung Generator</t>
  </si>
  <si>
    <t>Verluste durch Gleichrichter</t>
  </si>
  <si>
    <t>Ladeleistung an Batterie</t>
  </si>
  <si>
    <t>Ladestrom nach Gleichrichter</t>
  </si>
  <si>
    <t>Wirk-grad Gen +Gleichrichter</t>
  </si>
  <si>
    <t>Gesamtwirkungsgrad Anlage</t>
  </si>
  <si>
    <t>Dreieckschaltung</t>
  </si>
  <si>
    <t>Strom</t>
  </si>
  <si>
    <t>Summe (Pe+Pv)</t>
  </si>
  <si>
    <t>P(elektrisch)</t>
  </si>
  <si>
    <t>P(Verlust)</t>
  </si>
  <si>
    <t>V(Wind)</t>
  </si>
  <si>
    <t>P(mechanisch)</t>
  </si>
  <si>
    <t>P(elektisch)</t>
  </si>
  <si>
    <t>Verlust Gleichr.</t>
  </si>
  <si>
    <t>P(Batterie)</t>
  </si>
  <si>
    <t>Wirkungsgrad</t>
  </si>
  <si>
    <t>Hilfen:</t>
  </si>
  <si>
    <t>Generator</t>
  </si>
  <si>
    <t>Scheibengenerator Berechnung V1.7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</si>
</sst>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10"/>
      <color indexed="16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50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15"/>
        <bgColor indexed="35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22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8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3" fillId="2" borderId="1" xfId="0" applyFont="1" applyFill="1" applyBorder="1"/>
    <xf numFmtId="0" fontId="1" fillId="3" borderId="2" xfId="0" applyFont="1" applyFill="1" applyBorder="1"/>
    <xf numFmtId="0" fontId="0" fillId="3" borderId="3" xfId="0" applyFill="1" applyBorder="1"/>
    <xf numFmtId="0" fontId="0" fillId="4" borderId="4" xfId="0" applyFill="1" applyBorder="1"/>
    <xf numFmtId="0" fontId="1" fillId="5" borderId="5" xfId="0" applyFont="1" applyFill="1" applyBorder="1"/>
    <xf numFmtId="0" fontId="0" fillId="4" borderId="6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0" xfId="0" applyFill="1"/>
    <xf numFmtId="0" fontId="0" fillId="4" borderId="9" xfId="0" applyFill="1" applyBorder="1"/>
    <xf numFmtId="0" fontId="0" fillId="4" borderId="10" xfId="0" applyFont="1" applyFill="1" applyBorder="1"/>
    <xf numFmtId="0" fontId="1" fillId="3" borderId="11" xfId="0" applyFont="1" applyFill="1" applyBorder="1"/>
    <xf numFmtId="0" fontId="0" fillId="4" borderId="0" xfId="0" applyFont="1" applyFill="1" applyAlignment="1">
      <alignment horizontal="right"/>
    </xf>
    <xf numFmtId="164" fontId="0" fillId="5" borderId="12" xfId="0" applyNumberFormat="1" applyFill="1" applyBorder="1"/>
    <xf numFmtId="0" fontId="1" fillId="3" borderId="13" xfId="0" applyFont="1" applyFill="1" applyBorder="1"/>
    <xf numFmtId="0" fontId="0" fillId="4" borderId="14" xfId="0" applyFont="1" applyFill="1" applyBorder="1"/>
    <xf numFmtId="0" fontId="1" fillId="3" borderId="15" xfId="0" applyFont="1" applyFill="1" applyBorder="1"/>
    <xf numFmtId="2" fontId="0" fillId="5" borderId="12" xfId="0" applyNumberFormat="1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3" fillId="2" borderId="7" xfId="0" applyFont="1" applyFill="1" applyBorder="1"/>
    <xf numFmtId="0" fontId="4" fillId="6" borderId="0" xfId="0" applyFont="1" applyFill="1"/>
    <xf numFmtId="0" fontId="4" fillId="6" borderId="9" xfId="0" applyFont="1" applyFill="1" applyBorder="1"/>
    <xf numFmtId="0" fontId="0" fillId="0" borderId="0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0" xfId="0" applyFill="1"/>
    <xf numFmtId="0" fontId="0" fillId="6" borderId="9" xfId="0" applyFill="1" applyBorder="1"/>
    <xf numFmtId="0" fontId="0" fillId="6" borderId="10" xfId="0" applyFont="1" applyFill="1" applyBorder="1"/>
    <xf numFmtId="0" fontId="0" fillId="6" borderId="19" xfId="0" applyFont="1" applyFill="1" applyBorder="1"/>
    <xf numFmtId="0" fontId="1" fillId="3" borderId="12" xfId="0" applyFont="1" applyFill="1" applyBorder="1"/>
    <xf numFmtId="0" fontId="0" fillId="6" borderId="0" xfId="0" applyFont="1" applyFill="1" applyAlignment="1">
      <alignment horizontal="right"/>
    </xf>
    <xf numFmtId="0" fontId="0" fillId="5" borderId="11" xfId="0" applyFill="1" applyBorder="1"/>
    <xf numFmtId="0" fontId="1" fillId="6" borderId="7" xfId="0" applyFont="1" applyFill="1" applyBorder="1"/>
    <xf numFmtId="0" fontId="0" fillId="6" borderId="0" xfId="0" applyFill="1" applyBorder="1"/>
    <xf numFmtId="2" fontId="0" fillId="5" borderId="15" xfId="0" applyNumberFormat="1" applyFill="1" applyBorder="1"/>
    <xf numFmtId="0" fontId="0" fillId="6" borderId="20" xfId="0" applyFont="1" applyFill="1" applyBorder="1"/>
    <xf numFmtId="0" fontId="1" fillId="7" borderId="12" xfId="0" applyFont="1" applyFill="1" applyBorder="1"/>
    <xf numFmtId="2" fontId="0" fillId="6" borderId="0" xfId="0" applyNumberFormat="1" applyFill="1"/>
    <xf numFmtId="0" fontId="0" fillId="6" borderId="21" xfId="0" applyFont="1" applyFill="1" applyBorder="1"/>
    <xf numFmtId="2" fontId="0" fillId="5" borderId="11" xfId="0" applyNumberFormat="1" applyFill="1" applyBorder="1"/>
    <xf numFmtId="0" fontId="0" fillId="6" borderId="22" xfId="0" applyFont="1" applyFill="1" applyBorder="1"/>
    <xf numFmtId="0" fontId="0" fillId="0" borderId="0" xfId="0" applyBorder="1"/>
    <xf numFmtId="0" fontId="0" fillId="6" borderId="0" xfId="0" applyFont="1" applyFill="1" applyBorder="1" applyAlignment="1">
      <alignment horizontal="right"/>
    </xf>
    <xf numFmtId="0" fontId="0" fillId="6" borderId="17" xfId="0" applyFill="1" applyBorder="1"/>
    <xf numFmtId="0" fontId="0" fillId="6" borderId="17" xfId="0" applyFont="1" applyFill="1" applyBorder="1" applyAlignment="1">
      <alignment horizontal="right"/>
    </xf>
    <xf numFmtId="0" fontId="0" fillId="6" borderId="18" xfId="0" applyFill="1" applyBorder="1"/>
    <xf numFmtId="0" fontId="0" fillId="8" borderId="23" xfId="0" applyFont="1" applyFill="1" applyBorder="1"/>
    <xf numFmtId="0" fontId="0" fillId="8" borderId="24" xfId="0" applyFill="1" applyBorder="1"/>
    <xf numFmtId="0" fontId="0" fillId="4" borderId="0" xfId="0" applyFill="1" applyBorder="1"/>
    <xf numFmtId="0" fontId="0" fillId="8" borderId="25" xfId="0" applyFont="1" applyFill="1" applyBorder="1"/>
    <xf numFmtId="0" fontId="0" fillId="8" borderId="26" xfId="0" applyFill="1" applyBorder="1"/>
    <xf numFmtId="0" fontId="0" fillId="4" borderId="0" xfId="0" applyFont="1" applyFill="1"/>
    <xf numFmtId="0" fontId="1" fillId="4" borderId="0" xfId="0" applyFont="1" applyFill="1" applyBorder="1" applyAlignment="1">
      <alignment horizontal="left"/>
    </xf>
    <xf numFmtId="0" fontId="0" fillId="7" borderId="0" xfId="0" applyFont="1" applyFill="1" applyBorder="1" applyAlignment="1">
      <alignment horizontal="right"/>
    </xf>
    <xf numFmtId="0" fontId="0" fillId="5" borderId="12" xfId="0" applyFill="1" applyBorder="1"/>
    <xf numFmtId="0" fontId="0" fillId="4" borderId="27" xfId="0" applyFill="1" applyBorder="1"/>
    <xf numFmtId="0" fontId="0" fillId="8" borderId="28" xfId="0" applyFont="1" applyFill="1" applyBorder="1"/>
    <xf numFmtId="0" fontId="0" fillId="8" borderId="29" xfId="0" applyFill="1" applyBorder="1"/>
    <xf numFmtId="0" fontId="0" fillId="6" borderId="30" xfId="0" applyFill="1" applyBorder="1"/>
    <xf numFmtId="0" fontId="0" fillId="6" borderId="14" xfId="0" applyFont="1" applyFill="1" applyBorder="1"/>
    <xf numFmtId="1" fontId="0" fillId="6" borderId="0" xfId="0" applyNumberFormat="1" applyFill="1"/>
    <xf numFmtId="0" fontId="0" fillId="9" borderId="7" xfId="0" applyFont="1" applyFill="1" applyBorder="1"/>
    <xf numFmtId="1" fontId="0" fillId="5" borderId="12" xfId="0" applyNumberFormat="1" applyFill="1" applyBorder="1"/>
    <xf numFmtId="0" fontId="5" fillId="0" borderId="0" xfId="0" applyFont="1"/>
    <xf numFmtId="0" fontId="0" fillId="0" borderId="0" xfId="0" applyNumberFormat="1"/>
    <xf numFmtId="0" fontId="0" fillId="6" borderId="31" xfId="0" applyFill="1" applyBorder="1"/>
    <xf numFmtId="0" fontId="0" fillId="6" borderId="16" xfId="0" applyFill="1" applyBorder="1"/>
    <xf numFmtId="0" fontId="1" fillId="4" borderId="7" xfId="0" applyFont="1" applyFill="1" applyBorder="1"/>
    <xf numFmtId="2" fontId="1" fillId="7" borderId="12" xfId="0" applyNumberFormat="1" applyFont="1" applyFill="1" applyBorder="1"/>
    <xf numFmtId="0" fontId="6" fillId="4" borderId="9" xfId="0" applyFont="1" applyFill="1" applyBorder="1"/>
    <xf numFmtId="0" fontId="1" fillId="4" borderId="21" xfId="0" applyFont="1" applyFill="1" applyBorder="1"/>
    <xf numFmtId="2" fontId="0" fillId="5" borderId="13" xfId="0" applyNumberFormat="1" applyFill="1" applyBorder="1"/>
    <xf numFmtId="2" fontId="0" fillId="6" borderId="0" xfId="0" applyNumberFormat="1" applyFill="1" applyBorder="1"/>
    <xf numFmtId="0" fontId="0" fillId="4" borderId="32" xfId="0" applyFont="1" applyFill="1" applyBorder="1"/>
    <xf numFmtId="0" fontId="1" fillId="3" borderId="33" xfId="0" applyFont="1" applyFill="1" applyBorder="1"/>
    <xf numFmtId="0" fontId="0" fillId="4" borderId="21" xfId="0" applyFont="1" applyFill="1" applyBorder="1"/>
    <xf numFmtId="0" fontId="0" fillId="9" borderId="8" xfId="0" applyFont="1" applyFill="1" applyBorder="1"/>
    <xf numFmtId="0" fontId="0" fillId="6" borderId="7" xfId="0" applyFont="1" applyFill="1" applyBorder="1"/>
    <xf numFmtId="2" fontId="1" fillId="3" borderId="11" xfId="0" applyNumberFormat="1" applyFont="1" applyFill="1" applyBorder="1" applyAlignment="1">
      <alignment horizontal="left"/>
    </xf>
    <xf numFmtId="0" fontId="0" fillId="6" borderId="0" xfId="0" applyFont="1" applyFill="1" applyBorder="1"/>
    <xf numFmtId="164" fontId="0" fillId="5" borderId="11" xfId="0" applyNumberFormat="1" applyFont="1" applyFill="1" applyBorder="1" applyAlignment="1">
      <alignment horizontal="right"/>
    </xf>
    <xf numFmtId="2" fontId="1" fillId="3" borderId="13" xfId="0" applyNumberFormat="1" applyFont="1" applyFill="1" applyBorder="1" applyAlignment="1">
      <alignment horizontal="left"/>
    </xf>
    <xf numFmtId="164" fontId="0" fillId="5" borderId="13" xfId="0" applyNumberFormat="1" applyFont="1" applyFill="1" applyBorder="1" applyAlignment="1">
      <alignment horizontal="right"/>
    </xf>
    <xf numFmtId="2" fontId="1" fillId="3" borderId="34" xfId="0" applyNumberFormat="1" applyFont="1" applyFill="1" applyBorder="1" applyAlignment="1">
      <alignment horizontal="left"/>
    </xf>
    <xf numFmtId="0" fontId="1" fillId="6" borderId="0" xfId="0" applyFont="1" applyFill="1" applyBorder="1"/>
    <xf numFmtId="164" fontId="1" fillId="5" borderId="13" xfId="0" applyNumberFormat="1" applyFont="1" applyFill="1" applyBorder="1" applyAlignment="1">
      <alignment horizontal="right"/>
    </xf>
    <xf numFmtId="2" fontId="1" fillId="3" borderId="15" xfId="0" applyNumberFormat="1" applyFont="1" applyFill="1" applyBorder="1" applyAlignment="1">
      <alignment horizontal="left"/>
    </xf>
    <xf numFmtId="10" fontId="0" fillId="0" borderId="0" xfId="0" applyNumberFormat="1"/>
    <xf numFmtId="164" fontId="7" fillId="5" borderId="13" xfId="0" applyNumberFormat="1" applyFont="1" applyFill="1" applyBorder="1" applyAlignment="1">
      <alignment horizontal="right"/>
    </xf>
    <xf numFmtId="2" fontId="0" fillId="6" borderId="9" xfId="0" applyNumberFormat="1" applyFont="1" applyFill="1" applyBorder="1" applyAlignment="1">
      <alignment horizontal="left"/>
    </xf>
    <xf numFmtId="0" fontId="0" fillId="0" borderId="35" xfId="0" applyBorder="1"/>
    <xf numFmtId="0" fontId="0" fillId="0" borderId="36" xfId="0" applyBorder="1"/>
    <xf numFmtId="2" fontId="0" fillId="6" borderId="9" xfId="0" applyNumberFormat="1" applyFill="1" applyBorder="1"/>
    <xf numFmtId="0" fontId="0" fillId="6" borderId="35" xfId="0" applyFont="1" applyFill="1" applyBorder="1"/>
    <xf numFmtId="0" fontId="0" fillId="0" borderId="37" xfId="0" applyBorder="1"/>
    <xf numFmtId="10" fontId="0" fillId="0" borderId="0" xfId="0" applyNumberFormat="1" applyFill="1"/>
    <xf numFmtId="0" fontId="0" fillId="6" borderId="38" xfId="0" applyFont="1" applyFill="1" applyBorder="1"/>
    <xf numFmtId="164" fontId="0" fillId="5" borderId="15" xfId="0" applyNumberFormat="1" applyFont="1" applyFill="1" applyBorder="1" applyAlignment="1">
      <alignment horizontal="right"/>
    </xf>
    <xf numFmtId="2" fontId="0" fillId="6" borderId="0" xfId="0" applyNumberFormat="1" applyFont="1" applyFill="1" applyBorder="1" applyAlignment="1">
      <alignment horizontal="left"/>
    </xf>
    <xf numFmtId="0" fontId="0" fillId="6" borderId="8" xfId="0" applyFont="1" applyFill="1" applyBorder="1"/>
    <xf numFmtId="0" fontId="0" fillId="6" borderId="17" xfId="0" applyFont="1" applyFill="1" applyBorder="1"/>
    <xf numFmtId="164" fontId="0" fillId="6" borderId="17" xfId="0" applyNumberFormat="1" applyFont="1" applyFill="1" applyBorder="1" applyAlignment="1">
      <alignment horizontal="right"/>
    </xf>
    <xf numFmtId="0" fontId="8" fillId="2" borderId="0" xfId="0" applyFont="1" applyFill="1"/>
    <xf numFmtId="0" fontId="0" fillId="2" borderId="0" xfId="0" applyFill="1"/>
    <xf numFmtId="0" fontId="0" fillId="2" borderId="30" xfId="0" applyFill="1" applyBorder="1"/>
    <xf numFmtId="0" fontId="0" fillId="0" borderId="9" xfId="0" applyBorder="1"/>
    <xf numFmtId="0" fontId="0" fillId="2" borderId="9" xfId="0" applyFill="1" applyBorder="1"/>
    <xf numFmtId="2" fontId="0" fillId="0" borderId="0" xfId="0" applyNumberFormat="1"/>
  </cellXfs>
  <cellStyles count="1">
    <cellStyle name="Standard" xfId="0" builtinId="0"/>
  </cellStyles>
  <dxfs count="2"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Leistungskurven</a:t>
            </a:r>
          </a:p>
        </c:rich>
      </c:tx>
      <c:layout>
        <c:manualLayout>
          <c:xMode val="edge"/>
          <c:yMode val="edge"/>
          <c:x val="0.38819523269012485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85811577752554"/>
          <c:y val="0.18697478991596639"/>
          <c:w val="0.69466515323496025"/>
          <c:h val="0.62184873949579833"/>
        </c:manualLayout>
      </c:layout>
      <c:scatterChart>
        <c:scatterStyle val="lineMarker"/>
        <c:varyColors val="0"/>
        <c:ser>
          <c:idx val="0"/>
          <c:order val="0"/>
          <c:tx>
            <c:v>Generator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Sheet2!$H$7:$H$33</c:f>
              <c:numCache>
                <c:formatCode>General</c:formatCode>
                <c:ptCount val="27"/>
                <c:pt idx="0">
                  <c:v>2</c:v>
                </c:pt>
                <c:pt idx="1">
                  <c:v>2.5</c:v>
                </c:pt>
                <c:pt idx="2">
                  <c:v>3</c:v>
                </c:pt>
                <c:pt idx="3">
                  <c:v>3.5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7.5</c:v>
                </c:pt>
                <c:pt idx="12">
                  <c:v>8</c:v>
                </c:pt>
                <c:pt idx="13">
                  <c:v>8.5</c:v>
                </c:pt>
                <c:pt idx="14">
                  <c:v>9</c:v>
                </c:pt>
                <c:pt idx="15">
                  <c:v>9.5</c:v>
                </c:pt>
                <c:pt idx="16">
                  <c:v>10</c:v>
                </c:pt>
                <c:pt idx="17">
                  <c:v>10.5</c:v>
                </c:pt>
                <c:pt idx="18">
                  <c:v>11</c:v>
                </c:pt>
                <c:pt idx="19">
                  <c:v>11.5</c:v>
                </c:pt>
                <c:pt idx="20">
                  <c:v>12</c:v>
                </c:pt>
              </c:numCache>
            </c:numRef>
          </c:xVal>
          <c:yVal>
            <c:numRef>
              <c:f>Sheet2!$J$7:$J$33</c:f>
              <c:numCache>
                <c:formatCode>General</c:formatCode>
                <c:ptCount val="27"/>
                <c:pt idx="0">
                  <c:v>2.4000000000000004</c:v>
                </c:pt>
                <c:pt idx="1">
                  <c:v>4.8000000000000007</c:v>
                </c:pt>
                <c:pt idx="2">
                  <c:v>9.6000000000000014</c:v>
                </c:pt>
                <c:pt idx="3">
                  <c:v>16.799999999999997</c:v>
                </c:pt>
                <c:pt idx="4">
                  <c:v>26.400000000000002</c:v>
                </c:pt>
                <c:pt idx="5">
                  <c:v>36</c:v>
                </c:pt>
                <c:pt idx="6">
                  <c:v>50.400000000000006</c:v>
                </c:pt>
                <c:pt idx="7">
                  <c:v>67.199999999999989</c:v>
                </c:pt>
                <c:pt idx="8">
                  <c:v>86.4</c:v>
                </c:pt>
                <c:pt idx="9">
                  <c:v>108</c:v>
                </c:pt>
                <c:pt idx="10">
                  <c:v>132</c:v>
                </c:pt>
                <c:pt idx="11">
                  <c:v>160.80000000000001</c:v>
                </c:pt>
                <c:pt idx="12">
                  <c:v>189.60000000000002</c:v>
                </c:pt>
                <c:pt idx="13">
                  <c:v>223.20000000000002</c:v>
                </c:pt>
                <c:pt idx="14">
                  <c:v>259.20000000000005</c:v>
                </c:pt>
                <c:pt idx="15">
                  <c:v>297.60000000000002</c:v>
                </c:pt>
                <c:pt idx="16">
                  <c:v>336</c:v>
                </c:pt>
                <c:pt idx="17">
                  <c:v>379.20000000000005</c:v>
                </c:pt>
                <c:pt idx="18">
                  <c:v>424.79999999999995</c:v>
                </c:pt>
                <c:pt idx="19">
                  <c:v>472.79999999999995</c:v>
                </c:pt>
                <c:pt idx="20">
                  <c:v>516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86-4103-9ADB-AD321AF90460}"/>
            </c:ext>
          </c:extLst>
        </c:ser>
        <c:ser>
          <c:idx val="1"/>
          <c:order val="1"/>
          <c:tx>
            <c:v>Repeller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Sheet2!$H$7:$H$27</c:f>
              <c:numCache>
                <c:formatCode>General</c:formatCode>
                <c:ptCount val="21"/>
                <c:pt idx="0">
                  <c:v>2</c:v>
                </c:pt>
                <c:pt idx="1">
                  <c:v>2.5</c:v>
                </c:pt>
                <c:pt idx="2">
                  <c:v>3</c:v>
                </c:pt>
                <c:pt idx="3">
                  <c:v>3.5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7.5</c:v>
                </c:pt>
                <c:pt idx="12">
                  <c:v>8</c:v>
                </c:pt>
                <c:pt idx="13">
                  <c:v>8.5</c:v>
                </c:pt>
                <c:pt idx="14">
                  <c:v>9</c:v>
                </c:pt>
                <c:pt idx="15">
                  <c:v>9.5</c:v>
                </c:pt>
                <c:pt idx="16">
                  <c:v>10</c:v>
                </c:pt>
                <c:pt idx="17">
                  <c:v>10.5</c:v>
                </c:pt>
                <c:pt idx="18">
                  <c:v>11</c:v>
                </c:pt>
                <c:pt idx="19">
                  <c:v>11.5</c:v>
                </c:pt>
                <c:pt idx="20">
                  <c:v>12</c:v>
                </c:pt>
              </c:numCache>
            </c:numRef>
          </c:xVal>
          <c:yVal>
            <c:numRef>
              <c:f>Sheet2!$I$7:$I$27</c:f>
              <c:numCache>
                <c:formatCode>0.00</c:formatCode>
                <c:ptCount val="21"/>
                <c:pt idx="0">
                  <c:v>3.46228681344</c:v>
                </c:pt>
                <c:pt idx="1">
                  <c:v>6.7622789324999992</c:v>
                </c:pt>
                <c:pt idx="2">
                  <c:v>11.68521799536</c:v>
                </c:pt>
                <c:pt idx="3">
                  <c:v>18.55569339078</c:v>
                </c:pt>
                <c:pt idx="4">
                  <c:v>27.69829450752</c:v>
                </c:pt>
                <c:pt idx="5">
                  <c:v>39.437610734339998</c:v>
                </c:pt>
                <c:pt idx="6">
                  <c:v>54.098231459999994</c:v>
                </c:pt>
                <c:pt idx="7">
                  <c:v>72.004746073259994</c:v>
                </c:pt>
                <c:pt idx="8">
                  <c:v>93.481743962880003</c:v>
                </c:pt>
                <c:pt idx="9">
                  <c:v>118.85381451761999</c:v>
                </c:pt>
                <c:pt idx="10">
                  <c:v>148.44554712624</c:v>
                </c:pt>
                <c:pt idx="11">
                  <c:v>182.58153117749998</c:v>
                </c:pt>
                <c:pt idx="12">
                  <c:v>221.58635606016</c:v>
                </c:pt>
                <c:pt idx="13">
                  <c:v>265.78461116297996</c:v>
                </c:pt>
                <c:pt idx="14">
                  <c:v>315.50088587471998</c:v>
                </c:pt>
                <c:pt idx="15">
                  <c:v>371.05976958413999</c:v>
                </c:pt>
                <c:pt idx="16">
                  <c:v>432.78585167999995</c:v>
                </c:pt>
                <c:pt idx="17">
                  <c:v>501.00372155105998</c:v>
                </c:pt>
                <c:pt idx="18">
                  <c:v>576.03796858607996</c:v>
                </c:pt>
                <c:pt idx="19">
                  <c:v>658.21318217381997</c:v>
                </c:pt>
                <c:pt idx="20">
                  <c:v>747.85395170304002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86-4103-9ADB-AD321AF90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3027136"/>
        <c:axId val="1"/>
      </c:scatterChart>
      <c:valAx>
        <c:axId val="853027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Windgeschwindigkeit (m/s)</a:t>
                </a:r>
              </a:p>
            </c:rich>
          </c:tx>
          <c:layout>
            <c:manualLayout>
              <c:xMode val="edge"/>
              <c:yMode val="edge"/>
              <c:x val="0.32917139614074914"/>
              <c:y val="0.90126050420168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crossBetween val="midCat"/>
        <c:majorUnit val="1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Leistung (W)</a:t>
                </a:r>
              </a:p>
            </c:rich>
          </c:tx>
          <c:layout>
            <c:manualLayout>
              <c:xMode val="edge"/>
              <c:yMode val="edge"/>
              <c:x val="1.8161180476730987E-2"/>
              <c:y val="0.37184873949579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3027136"/>
        <c:crossesAt val="0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790011350737793"/>
          <c:y val="0.44117647058823528"/>
          <c:w val="0.14301929625425652"/>
          <c:h val="0.115546218487394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Leistungskurven</a:t>
            </a:r>
          </a:p>
        </c:rich>
      </c:tx>
      <c:layout>
        <c:manualLayout>
          <c:xMode val="edge"/>
          <c:yMode val="edge"/>
          <c:x val="0.38750021501032883"/>
          <c:y val="2.9411821024473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0000693581706"/>
          <c:y val="0.17647092614684082"/>
          <c:w val="0.71590948814224975"/>
          <c:h val="0.64509927447011806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Sheet3!$H$7:$H$33</c:f>
              <c:numCache>
                <c:formatCode>General</c:formatCode>
                <c:ptCount val="27"/>
                <c:pt idx="0">
                  <c:v>2</c:v>
                </c:pt>
                <c:pt idx="1">
                  <c:v>2.5</c:v>
                </c:pt>
                <c:pt idx="2">
                  <c:v>3</c:v>
                </c:pt>
                <c:pt idx="3">
                  <c:v>3.5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7.5</c:v>
                </c:pt>
                <c:pt idx="12">
                  <c:v>8</c:v>
                </c:pt>
                <c:pt idx="13">
                  <c:v>8.5</c:v>
                </c:pt>
                <c:pt idx="14">
                  <c:v>9</c:v>
                </c:pt>
                <c:pt idx="15">
                  <c:v>9.5</c:v>
                </c:pt>
                <c:pt idx="16">
                  <c:v>10</c:v>
                </c:pt>
                <c:pt idx="17">
                  <c:v>10.5</c:v>
                </c:pt>
                <c:pt idx="18">
                  <c:v>11</c:v>
                </c:pt>
                <c:pt idx="19">
                  <c:v>11.5</c:v>
                </c:pt>
                <c:pt idx="20">
                  <c:v>12</c:v>
                </c:pt>
              </c:numCache>
            </c:numRef>
          </c:xVal>
          <c:yVal>
            <c:numRef>
              <c:f>Sheet3!$J$7:$J$33</c:f>
              <c:numCache>
                <c:formatCode>General</c:formatCode>
                <c:ptCount val="27"/>
                <c:pt idx="0">
                  <c:v>2.4000000000000004</c:v>
                </c:pt>
                <c:pt idx="1">
                  <c:v>4.8000000000000007</c:v>
                </c:pt>
                <c:pt idx="2">
                  <c:v>9.6000000000000014</c:v>
                </c:pt>
                <c:pt idx="3">
                  <c:v>16.799999999999997</c:v>
                </c:pt>
                <c:pt idx="4">
                  <c:v>26.400000000000002</c:v>
                </c:pt>
                <c:pt idx="5">
                  <c:v>38.400000000000006</c:v>
                </c:pt>
                <c:pt idx="6">
                  <c:v>50.400000000000006</c:v>
                </c:pt>
                <c:pt idx="7">
                  <c:v>69.599999999999994</c:v>
                </c:pt>
                <c:pt idx="8">
                  <c:v>88.800000000000011</c:v>
                </c:pt>
                <c:pt idx="9">
                  <c:v>110.39999999999999</c:v>
                </c:pt>
                <c:pt idx="10">
                  <c:v>139.19999999999999</c:v>
                </c:pt>
                <c:pt idx="11">
                  <c:v>168</c:v>
                </c:pt>
                <c:pt idx="12">
                  <c:v>201.60000000000002</c:v>
                </c:pt>
                <c:pt idx="13">
                  <c:v>237.60000000000002</c:v>
                </c:pt>
                <c:pt idx="14">
                  <c:v>278.39999999999998</c:v>
                </c:pt>
                <c:pt idx="15">
                  <c:v>321.60000000000002</c:v>
                </c:pt>
                <c:pt idx="16">
                  <c:v>367.20000000000005</c:v>
                </c:pt>
                <c:pt idx="17">
                  <c:v>417.59999999999997</c:v>
                </c:pt>
                <c:pt idx="18">
                  <c:v>470.40000000000003</c:v>
                </c:pt>
                <c:pt idx="19">
                  <c:v>516</c:v>
                </c:pt>
                <c:pt idx="20">
                  <c:v>576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2F-498E-B056-634ECF476F5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Sheet3!$H$7:$H$27</c:f>
              <c:numCache>
                <c:formatCode>General</c:formatCode>
                <c:ptCount val="21"/>
                <c:pt idx="0">
                  <c:v>2</c:v>
                </c:pt>
                <c:pt idx="1">
                  <c:v>2.5</c:v>
                </c:pt>
                <c:pt idx="2">
                  <c:v>3</c:v>
                </c:pt>
                <c:pt idx="3">
                  <c:v>3.5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7.5</c:v>
                </c:pt>
                <c:pt idx="12">
                  <c:v>8</c:v>
                </c:pt>
                <c:pt idx="13">
                  <c:v>8.5</c:v>
                </c:pt>
                <c:pt idx="14">
                  <c:v>9</c:v>
                </c:pt>
                <c:pt idx="15">
                  <c:v>9.5</c:v>
                </c:pt>
                <c:pt idx="16">
                  <c:v>10</c:v>
                </c:pt>
                <c:pt idx="17">
                  <c:v>10.5</c:v>
                </c:pt>
                <c:pt idx="18">
                  <c:v>11</c:v>
                </c:pt>
                <c:pt idx="19">
                  <c:v>11.5</c:v>
                </c:pt>
                <c:pt idx="20">
                  <c:v>12</c:v>
                </c:pt>
              </c:numCache>
            </c:numRef>
          </c:xVal>
          <c:yVal>
            <c:numRef>
              <c:f>Sheet3!$I$7:$I$27</c:f>
              <c:numCache>
                <c:formatCode>0.00</c:formatCode>
                <c:ptCount val="21"/>
                <c:pt idx="0">
                  <c:v>3.46228681344</c:v>
                </c:pt>
                <c:pt idx="1">
                  <c:v>6.7622789324999992</c:v>
                </c:pt>
                <c:pt idx="2">
                  <c:v>11.68521799536</c:v>
                </c:pt>
                <c:pt idx="3">
                  <c:v>18.55569339078</c:v>
                </c:pt>
                <c:pt idx="4">
                  <c:v>27.69829450752</c:v>
                </c:pt>
                <c:pt idx="5">
                  <c:v>39.437610734339998</c:v>
                </c:pt>
                <c:pt idx="6">
                  <c:v>54.098231459999994</c:v>
                </c:pt>
                <c:pt idx="7">
                  <c:v>72.004746073259994</c:v>
                </c:pt>
                <c:pt idx="8">
                  <c:v>93.481743962880003</c:v>
                </c:pt>
                <c:pt idx="9">
                  <c:v>118.85381451761999</c:v>
                </c:pt>
                <c:pt idx="10">
                  <c:v>148.44554712624</c:v>
                </c:pt>
                <c:pt idx="11">
                  <c:v>182.58153117749998</c:v>
                </c:pt>
                <c:pt idx="12">
                  <c:v>221.58635606016</c:v>
                </c:pt>
                <c:pt idx="13">
                  <c:v>265.78461116297996</c:v>
                </c:pt>
                <c:pt idx="14">
                  <c:v>315.50088587471998</c:v>
                </c:pt>
                <c:pt idx="15">
                  <c:v>371.05976958413999</c:v>
                </c:pt>
                <c:pt idx="16">
                  <c:v>432.78585167999995</c:v>
                </c:pt>
                <c:pt idx="17">
                  <c:v>501.00372155105998</c:v>
                </c:pt>
                <c:pt idx="18">
                  <c:v>576.03796858607996</c:v>
                </c:pt>
                <c:pt idx="19">
                  <c:v>658.21318217381997</c:v>
                </c:pt>
                <c:pt idx="20">
                  <c:v>747.85395170304002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2F-498E-B056-634ECF476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6267376"/>
        <c:axId val="1"/>
      </c:scatterChart>
      <c:valAx>
        <c:axId val="856267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Windgeschwindigkeit (m/s)</a:t>
                </a:r>
              </a:p>
            </c:rich>
          </c:tx>
          <c:layout>
            <c:manualLayout>
              <c:xMode val="edge"/>
              <c:yMode val="edge"/>
              <c:x val="0.33977291580084551"/>
              <c:y val="0.907844875622081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crossBetween val="midCat"/>
        <c:majorUnit val="1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Leistung (W)</a:t>
                </a:r>
              </a:p>
            </c:rich>
          </c:tx>
          <c:layout>
            <c:manualLayout>
              <c:xMode val="edge"/>
              <c:yMode val="edge"/>
              <c:x val="1.8181828270279358E-2"/>
              <c:y val="0.380392885249856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6267376"/>
        <c:crossesAt val="0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931866417273185"/>
          <c:y val="0.44509889150369852"/>
          <c:w val="0.12159097655749321"/>
          <c:h val="0.107843343756402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228600</xdr:rowOff>
    </xdr:from>
    <xdr:to>
      <xdr:col>7</xdr:col>
      <xdr:colOff>9525</xdr:colOff>
      <xdr:row>124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5BF87993-CF0F-DDC4-6425-F4B51A82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124</xdr:row>
      <xdr:rowOff>219075</xdr:rowOff>
    </xdr:from>
    <xdr:to>
      <xdr:col>7</xdr:col>
      <xdr:colOff>9525</xdr:colOff>
      <xdr:row>154</xdr:row>
      <xdr:rowOff>152400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25E7E09A-D57C-BFB2-62CA-180CCD08F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33</xdr:row>
          <xdr:rowOff>0</xdr:rowOff>
        </xdr:from>
        <xdr:to>
          <xdr:col>8</xdr:col>
          <xdr:colOff>66675</xdr:colOff>
          <xdr:row>34</xdr:row>
          <xdr:rowOff>9525</xdr:rowOff>
        </xdr:to>
        <xdr:sp macro="" textlink="">
          <xdr:nvSpPr>
            <xdr:cNvPr id="1027" name="Picture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D8203E4-0584-67D2-3433-B62A4E6428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9</xdr:col>
      <xdr:colOff>85725</xdr:colOff>
      <xdr:row>2</xdr:row>
      <xdr:rowOff>57150</xdr:rowOff>
    </xdr:from>
    <xdr:to>
      <xdr:col>15</xdr:col>
      <xdr:colOff>600075</xdr:colOff>
      <xdr:row>25</xdr:row>
      <xdr:rowOff>133350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DEFCA2C9-620B-C68F-81ED-B421FDEF5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447675"/>
          <a:ext cx="4171950" cy="380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B9B0-4CEE-4182-80C5-42FE4A080C6E}">
  <dimension ref="A1:K142"/>
  <sheetViews>
    <sheetView tabSelected="1" topLeftCell="B1" workbookViewId="0">
      <selection activeCell="E44" sqref="E44"/>
    </sheetView>
  </sheetViews>
  <sheetFormatPr defaultRowHeight="12.75" x14ac:dyDescent="0.15"/>
  <cols>
    <col min="1" max="1" width="4.44921875" customWidth="1"/>
    <col min="2" max="2" width="36.54296875" customWidth="1"/>
    <col min="3" max="3" width="17.93359375" customWidth="1"/>
    <col min="5" max="5" width="28.5859375" customWidth="1"/>
    <col min="6" max="6" width="17.6640625" customWidth="1"/>
    <col min="7" max="7" width="15.640625" customWidth="1"/>
  </cols>
  <sheetData>
    <row r="1" spans="2:11" s="1" customFormat="1" ht="18" x14ac:dyDescent="0.2">
      <c r="B1" s="2" t="s">
        <v>128</v>
      </c>
    </row>
    <row r="2" spans="2:11" x14ac:dyDescent="0.15">
      <c r="G2" s="3"/>
    </row>
    <row r="3" spans="2:11" x14ac:dyDescent="0.15">
      <c r="B3" s="4" t="s">
        <v>0</v>
      </c>
      <c r="C3" s="5" t="s">
        <v>1</v>
      </c>
      <c r="D3" s="6"/>
      <c r="E3" s="7"/>
      <c r="F3" s="8" t="s">
        <v>2</v>
      </c>
      <c r="G3" s="9" t="s">
        <v>3</v>
      </c>
    </row>
    <row r="4" spans="2:11" x14ac:dyDescent="0.15">
      <c r="B4" s="10"/>
      <c r="C4" s="11"/>
      <c r="D4" s="12"/>
      <c r="E4" s="12"/>
      <c r="F4" s="12"/>
      <c r="G4" s="13"/>
    </row>
    <row r="5" spans="2:11" x14ac:dyDescent="0.15">
      <c r="B5" s="14" t="s">
        <v>4</v>
      </c>
      <c r="C5" s="12" t="s">
        <v>5</v>
      </c>
      <c r="D5" s="15">
        <v>6</v>
      </c>
      <c r="E5" s="16" t="s">
        <v>6</v>
      </c>
      <c r="F5" s="17">
        <f>(D6*D5*60)/(2*PI()*(D7/2))</f>
        <v>250.66903536973516</v>
      </c>
      <c r="G5" s="13" t="s">
        <v>7</v>
      </c>
    </row>
    <row r="6" spans="2:11" x14ac:dyDescent="0.15">
      <c r="B6" s="14" t="s">
        <v>8</v>
      </c>
      <c r="C6" s="12" t="s">
        <v>9</v>
      </c>
      <c r="D6" s="18">
        <v>3.5</v>
      </c>
      <c r="E6" s="12"/>
      <c r="F6" s="12"/>
      <c r="G6" s="13"/>
    </row>
    <row r="7" spans="2:11" x14ac:dyDescent="0.15">
      <c r="B7" s="14" t="s">
        <v>10</v>
      </c>
      <c r="C7" s="19" t="s">
        <v>11</v>
      </c>
      <c r="D7" s="20">
        <v>1.6</v>
      </c>
      <c r="E7" s="16" t="s">
        <v>12</v>
      </c>
      <c r="F7" s="21">
        <f>F5/60</f>
        <v>4.1778172561622524</v>
      </c>
      <c r="G7" s="13" t="s">
        <v>13</v>
      </c>
    </row>
    <row r="8" spans="2:11" x14ac:dyDescent="0.15">
      <c r="B8" s="22"/>
      <c r="C8" s="23"/>
      <c r="D8" s="23"/>
      <c r="E8" s="23"/>
      <c r="F8" s="23"/>
      <c r="G8" s="24"/>
    </row>
    <row r="9" spans="2:11" x14ac:dyDescent="0.15">
      <c r="B9" s="25" t="s">
        <v>14</v>
      </c>
      <c r="C9" s="26"/>
      <c r="D9" s="26"/>
      <c r="E9" s="26"/>
      <c r="F9" s="26"/>
      <c r="G9" s="27"/>
      <c r="J9" s="28"/>
    </row>
    <row r="10" spans="2:11" x14ac:dyDescent="0.15">
      <c r="B10" s="29"/>
      <c r="C10" s="30"/>
      <c r="D10" s="31"/>
      <c r="E10" s="31"/>
      <c r="F10" s="31"/>
      <c r="G10" s="32"/>
      <c r="J10" s="28"/>
    </row>
    <row r="11" spans="2:11" x14ac:dyDescent="0.15">
      <c r="B11" s="33" t="s">
        <v>15</v>
      </c>
      <c r="C11" s="34" t="s">
        <v>16</v>
      </c>
      <c r="D11" s="35">
        <v>9</v>
      </c>
      <c r="E11" s="36" t="s">
        <v>17</v>
      </c>
      <c r="F11" s="37">
        <f>(D14+(D16*2)+D17+D15+(D16*2))*D11/2/1000</f>
        <v>0.52649999999999997</v>
      </c>
      <c r="G11" s="32" t="s">
        <v>18</v>
      </c>
      <c r="J11" s="28"/>
    </row>
    <row r="12" spans="2:11" x14ac:dyDescent="0.15">
      <c r="B12" s="38" t="s">
        <v>19</v>
      </c>
      <c r="C12" s="39"/>
      <c r="D12" s="31"/>
      <c r="E12" s="36" t="s">
        <v>20</v>
      </c>
      <c r="F12" s="40">
        <f>F11/(2*PI())*1000</f>
        <v>83.795077537882889</v>
      </c>
      <c r="G12" s="32" t="s">
        <v>21</v>
      </c>
      <c r="J12" s="28"/>
    </row>
    <row r="13" spans="2:11" x14ac:dyDescent="0.15">
      <c r="B13" s="29" t="s">
        <v>22</v>
      </c>
      <c r="C13" s="41" t="s">
        <v>23</v>
      </c>
      <c r="D13" s="15">
        <v>20</v>
      </c>
      <c r="E13" s="31"/>
      <c r="F13" s="31"/>
      <c r="G13" s="32"/>
      <c r="J13" s="28"/>
    </row>
    <row r="14" spans="2:11" x14ac:dyDescent="0.15">
      <c r="B14" s="29" t="s">
        <v>24</v>
      </c>
      <c r="C14" s="29" t="s">
        <v>25</v>
      </c>
      <c r="D14" s="18">
        <v>20</v>
      </c>
      <c r="E14" s="36" t="s">
        <v>26</v>
      </c>
      <c r="F14" s="21">
        <f>(F5/60)*F11</f>
        <v>2.1996207853694258</v>
      </c>
      <c r="G14" s="32" t="s">
        <v>27</v>
      </c>
      <c r="J14" s="28"/>
    </row>
    <row r="15" spans="2:11" x14ac:dyDescent="0.15">
      <c r="B15" s="29" t="s">
        <v>28</v>
      </c>
      <c r="C15" s="29" t="s">
        <v>29</v>
      </c>
      <c r="D15" s="18">
        <v>15</v>
      </c>
      <c r="E15" s="31"/>
      <c r="F15" s="31"/>
      <c r="G15" s="32"/>
    </row>
    <row r="16" spans="2:11" x14ac:dyDescent="0.15">
      <c r="B16" s="29" t="s">
        <v>30</v>
      </c>
      <c r="C16" s="29" t="s">
        <v>31</v>
      </c>
      <c r="D16" s="42">
        <v>20</v>
      </c>
      <c r="E16" s="31"/>
      <c r="F16" s="31"/>
      <c r="G16" s="32"/>
      <c r="K16" s="3"/>
    </row>
    <row r="17" spans="2:11" x14ac:dyDescent="0.15">
      <c r="B17" s="29" t="s">
        <v>32</v>
      </c>
      <c r="C17" s="29" t="s">
        <v>33</v>
      </c>
      <c r="D17" s="18">
        <v>2</v>
      </c>
      <c r="E17" s="31"/>
      <c r="F17" s="43"/>
      <c r="G17" s="32"/>
      <c r="K17" s="3"/>
    </row>
    <row r="18" spans="2:11" x14ac:dyDescent="0.15">
      <c r="B18" s="39" t="s">
        <v>34</v>
      </c>
      <c r="C18" s="44" t="s">
        <v>35</v>
      </c>
      <c r="D18" s="20"/>
      <c r="E18" s="36" t="s">
        <v>36</v>
      </c>
      <c r="F18" s="45">
        <f>(D11*(D15+(D16*2)+(D17*2))/PI())/10/1.25+(0.2*D18)+(2*D13/10)+(4*D16/10)</f>
        <v>25.521803965087429</v>
      </c>
      <c r="G18" s="46" t="s">
        <v>37</v>
      </c>
      <c r="H18" s="47"/>
      <c r="I18" s="47"/>
      <c r="K18" s="3"/>
    </row>
    <row r="19" spans="2:11" x14ac:dyDescent="0.15">
      <c r="B19" s="39"/>
      <c r="C19" s="39"/>
      <c r="D19" s="39"/>
      <c r="E19" s="48" t="s">
        <v>38</v>
      </c>
      <c r="F19" s="40">
        <f>(D11*(D15+(D16*2)+(D17*2))/PI())/10/1.25-(2*D16/10)+(2*D13/10)+(4*D16/10)+2</f>
        <v>23.521803965087429</v>
      </c>
      <c r="G19" s="46" t="s">
        <v>37</v>
      </c>
      <c r="K19" s="3"/>
    </row>
    <row r="20" spans="2:11" x14ac:dyDescent="0.15">
      <c r="B20" s="49"/>
      <c r="C20" s="49"/>
      <c r="D20" s="49"/>
      <c r="E20" s="50" t="s">
        <v>39</v>
      </c>
      <c r="F20" s="49"/>
      <c r="G20" s="51"/>
    </row>
    <row r="21" spans="2:11" x14ac:dyDescent="0.15">
      <c r="B21" s="25" t="s">
        <v>40</v>
      </c>
      <c r="C21" s="12"/>
      <c r="D21" s="12"/>
      <c r="E21" s="12"/>
      <c r="F21" s="12"/>
      <c r="G21" s="13"/>
      <c r="H21" s="52" t="s">
        <v>41</v>
      </c>
      <c r="I21" s="53">
        <v>1.43</v>
      </c>
      <c r="K21" s="3"/>
    </row>
    <row r="22" spans="2:11" x14ac:dyDescent="0.15">
      <c r="B22" s="10"/>
      <c r="C22" s="11"/>
      <c r="D22" s="54"/>
      <c r="E22" s="12"/>
      <c r="F22" s="12"/>
      <c r="G22" s="13"/>
      <c r="H22" s="55" t="s">
        <v>42</v>
      </c>
      <c r="I22" s="56">
        <v>1.4</v>
      </c>
      <c r="K22" s="3"/>
    </row>
    <row r="23" spans="2:11" x14ac:dyDescent="0.15">
      <c r="B23" s="14" t="s">
        <v>43</v>
      </c>
      <c r="C23" s="11" t="s">
        <v>44</v>
      </c>
      <c r="D23" s="35">
        <v>10</v>
      </c>
      <c r="F23" s="54"/>
      <c r="G23" s="13"/>
      <c r="H23" s="55" t="s">
        <v>45</v>
      </c>
      <c r="I23" s="56">
        <v>1.38</v>
      </c>
      <c r="K23" s="3"/>
    </row>
    <row r="24" spans="2:11" x14ac:dyDescent="0.15">
      <c r="B24" s="14" t="s">
        <v>46</v>
      </c>
      <c r="C24" s="57" t="s">
        <v>47</v>
      </c>
      <c r="D24" s="42">
        <v>13</v>
      </c>
      <c r="E24" s="58" t="s">
        <v>48</v>
      </c>
      <c r="F24" s="54"/>
      <c r="G24" s="13"/>
      <c r="H24" s="55" t="s">
        <v>49</v>
      </c>
      <c r="I24" s="56">
        <v>1.32</v>
      </c>
      <c r="K24" s="3"/>
    </row>
    <row r="25" spans="2:11" x14ac:dyDescent="0.15">
      <c r="B25" s="14" t="s">
        <v>50</v>
      </c>
      <c r="C25" s="10" t="s">
        <v>51</v>
      </c>
      <c r="D25" s="18">
        <v>1.43</v>
      </c>
      <c r="E25" s="59" t="s">
        <v>52</v>
      </c>
      <c r="F25" s="60">
        <f>D25-((D25*(D24/(2*D23)))*0.5)</f>
        <v>0.96524999999999994</v>
      </c>
      <c r="G25" s="13" t="s">
        <v>53</v>
      </c>
      <c r="H25" s="55" t="s">
        <v>54</v>
      </c>
      <c r="I25" s="56">
        <v>1.28</v>
      </c>
      <c r="K25" s="3"/>
    </row>
    <row r="26" spans="2:11" x14ac:dyDescent="0.15">
      <c r="B26" s="22"/>
      <c r="C26" s="61"/>
      <c r="D26" s="61"/>
      <c r="E26" s="23"/>
      <c r="F26" s="23"/>
      <c r="G26" s="24"/>
      <c r="H26" s="62" t="s">
        <v>55</v>
      </c>
      <c r="I26" s="63">
        <v>1.25</v>
      </c>
      <c r="K26" s="3"/>
    </row>
    <row r="27" spans="2:11" x14ac:dyDescent="0.15">
      <c r="B27" s="25" t="s">
        <v>56</v>
      </c>
      <c r="C27" s="31"/>
      <c r="D27" s="31"/>
      <c r="E27" s="31"/>
      <c r="F27" s="31"/>
      <c r="G27" s="64"/>
      <c r="K27" s="3"/>
    </row>
    <row r="28" spans="2:11" x14ac:dyDescent="0.15">
      <c r="B28" s="29"/>
      <c r="C28" s="30"/>
      <c r="D28" s="31"/>
      <c r="E28" s="31"/>
      <c r="F28" s="31"/>
      <c r="G28" s="32"/>
    </row>
    <row r="29" spans="2:11" x14ac:dyDescent="0.15">
      <c r="B29" s="33" t="s">
        <v>57</v>
      </c>
      <c r="C29" s="31" t="s">
        <v>58</v>
      </c>
      <c r="D29" s="15">
        <v>24</v>
      </c>
      <c r="E29" s="31"/>
      <c r="F29" s="31"/>
      <c r="G29" s="32"/>
    </row>
    <row r="30" spans="2:11" x14ac:dyDescent="0.15">
      <c r="B30" s="33" t="s">
        <v>59</v>
      </c>
      <c r="C30" s="31" t="s">
        <v>25</v>
      </c>
      <c r="D30" s="18">
        <v>20</v>
      </c>
      <c r="E30" s="31"/>
      <c r="F30" s="31"/>
      <c r="G30" s="32"/>
    </row>
    <row r="31" spans="2:11" x14ac:dyDescent="0.15">
      <c r="B31" s="33" t="s">
        <v>60</v>
      </c>
      <c r="C31" s="31" t="s">
        <v>61</v>
      </c>
      <c r="D31" s="18">
        <v>30</v>
      </c>
      <c r="E31" s="31"/>
      <c r="F31" s="31"/>
      <c r="G31" s="32"/>
    </row>
    <row r="32" spans="2:11" x14ac:dyDescent="0.15">
      <c r="B32" s="33" t="s">
        <v>62</v>
      </c>
      <c r="C32" s="31" t="s">
        <v>63</v>
      </c>
      <c r="D32" s="18">
        <v>12</v>
      </c>
      <c r="E32" s="31"/>
      <c r="F32" s="31"/>
      <c r="G32" s="32"/>
    </row>
    <row r="33" spans="2:10" ht="13.5" thickBot="1" x14ac:dyDescent="0.2">
      <c r="B33" s="33" t="s">
        <v>64</v>
      </c>
      <c r="C33" s="65" t="s">
        <v>65</v>
      </c>
      <c r="D33" s="20">
        <v>3</v>
      </c>
      <c r="E33" s="31"/>
      <c r="F33" s="31"/>
      <c r="G33" s="32"/>
    </row>
    <row r="34" spans="2:10" ht="13.5" thickBot="1" x14ac:dyDescent="0.2">
      <c r="B34" s="29"/>
      <c r="C34" s="31"/>
      <c r="D34" s="31"/>
      <c r="E34" s="30"/>
      <c r="F34" s="66"/>
      <c r="G34" s="32"/>
    </row>
    <row r="35" spans="2:10" ht="13.5" thickBot="1" x14ac:dyDescent="0.2">
      <c r="B35" s="67" t="s">
        <v>66</v>
      </c>
      <c r="C35" s="31"/>
      <c r="D35" s="32"/>
      <c r="E35" s="31" t="s">
        <v>67</v>
      </c>
      <c r="F35" s="68">
        <f>((((D29+1.4)/(SQRT(D33)*SQRT(2)))/((2*D32*F25*F7*D30/1000*D31/1000)*(D11/D33))))</f>
        <v>59.523038801365708</v>
      </c>
      <c r="G35" s="32" t="s">
        <v>68</v>
      </c>
      <c r="H35" s="69"/>
      <c r="J35" s="70"/>
    </row>
    <row r="36" spans="2:10" ht="13.5" thickBot="1" x14ac:dyDescent="0.2">
      <c r="B36" s="29"/>
      <c r="C36" s="31"/>
      <c r="D36" s="32"/>
      <c r="E36" s="31"/>
      <c r="F36" s="71"/>
      <c r="G36" s="32"/>
    </row>
    <row r="37" spans="2:10" ht="13.5" thickBot="1" x14ac:dyDescent="0.2">
      <c r="B37" s="67" t="s">
        <v>69</v>
      </c>
      <c r="C37" s="31"/>
      <c r="D37" s="32"/>
      <c r="E37" s="65" t="s">
        <v>67</v>
      </c>
      <c r="F37" s="68">
        <f>(((D29+1.4)/1.414)/(2*D32*F25*F7*D30/1000*D31/1000))/(D11/D33)</f>
        <v>103.11249858785747</v>
      </c>
      <c r="G37" s="32" t="s">
        <v>68</v>
      </c>
    </row>
    <row r="38" spans="2:10" ht="13.5" thickBot="1" x14ac:dyDescent="0.2">
      <c r="B38" s="72"/>
      <c r="C38" s="49"/>
      <c r="D38" s="49"/>
      <c r="E38" s="49"/>
      <c r="F38" s="49"/>
      <c r="G38" s="51"/>
    </row>
    <row r="39" spans="2:10" x14ac:dyDescent="0.15">
      <c r="B39" s="25" t="s">
        <v>70</v>
      </c>
      <c r="C39" s="12"/>
      <c r="D39" s="12"/>
      <c r="E39" s="12"/>
      <c r="F39" s="12"/>
      <c r="G39" s="13"/>
    </row>
    <row r="40" spans="2:10" ht="13.5" thickBot="1" x14ac:dyDescent="0.2">
      <c r="B40" s="10"/>
      <c r="C40" s="11"/>
      <c r="D40" s="12"/>
      <c r="E40" s="12"/>
      <c r="F40" s="12"/>
      <c r="G40" s="13"/>
    </row>
    <row r="41" spans="2:10" x14ac:dyDescent="0.15">
      <c r="B41" s="14" t="s">
        <v>71</v>
      </c>
      <c r="C41" s="12" t="s">
        <v>72</v>
      </c>
      <c r="D41" s="15">
        <v>1.4</v>
      </c>
      <c r="E41" s="12"/>
      <c r="F41" s="12"/>
      <c r="G41" s="13"/>
    </row>
    <row r="42" spans="2:10" x14ac:dyDescent="0.15">
      <c r="B42" s="14" t="s">
        <v>73</v>
      </c>
      <c r="C42" s="12" t="s">
        <v>74</v>
      </c>
      <c r="D42" s="18">
        <v>1.8</v>
      </c>
      <c r="E42" s="12"/>
      <c r="F42" s="12"/>
      <c r="G42" s="13"/>
    </row>
    <row r="43" spans="2:10" x14ac:dyDescent="0.15">
      <c r="B43" s="14" t="s">
        <v>75</v>
      </c>
      <c r="C43" s="10" t="s">
        <v>76</v>
      </c>
      <c r="D43" s="18">
        <v>1</v>
      </c>
      <c r="E43" s="12"/>
      <c r="F43" s="12"/>
      <c r="G43" s="13"/>
    </row>
    <row r="44" spans="2:10" x14ac:dyDescent="0.15">
      <c r="B44" s="14" t="s">
        <v>77</v>
      </c>
      <c r="C44" s="54" t="s">
        <v>78</v>
      </c>
      <c r="D44" s="18">
        <v>0.8</v>
      </c>
      <c r="E44" s="12" t="s">
        <v>79</v>
      </c>
      <c r="F44" s="12"/>
      <c r="G44" s="13"/>
    </row>
    <row r="45" spans="2:10" x14ac:dyDescent="0.15">
      <c r="B45" s="14" t="s">
        <v>80</v>
      </c>
      <c r="C45" s="19" t="s">
        <v>81</v>
      </c>
      <c r="D45" s="20">
        <v>1.5</v>
      </c>
      <c r="E45" s="12" t="s">
        <v>79</v>
      </c>
      <c r="F45" s="12"/>
      <c r="G45" s="13"/>
    </row>
    <row r="46" spans="2:10" x14ac:dyDescent="0.15">
      <c r="B46" s="10"/>
      <c r="C46" s="54"/>
      <c r="D46" s="54"/>
      <c r="E46" s="11"/>
      <c r="F46" s="54"/>
      <c r="G46" s="13"/>
    </row>
    <row r="47" spans="2:10" x14ac:dyDescent="0.15">
      <c r="B47" s="67" t="s">
        <v>66</v>
      </c>
      <c r="C47" s="12"/>
      <c r="D47" s="12"/>
      <c r="E47" s="73" t="s">
        <v>82</v>
      </c>
      <c r="F47" s="74">
        <f>(PI()*((D41/2)*(D41/2))*F35*D43*D42)/D16</f>
        <v>8.2465739365210418</v>
      </c>
      <c r="G47" s="13" t="s">
        <v>21</v>
      </c>
    </row>
    <row r="48" spans="2:10" x14ac:dyDescent="0.15">
      <c r="B48" s="10"/>
      <c r="C48" s="12"/>
      <c r="D48" s="12"/>
      <c r="E48" s="73"/>
      <c r="F48" s="75" t="s">
        <v>83</v>
      </c>
      <c r="G48" s="13"/>
    </row>
    <row r="49" spans="2:7" x14ac:dyDescent="0.15">
      <c r="B49" s="67" t="s">
        <v>69</v>
      </c>
      <c r="C49" s="12"/>
      <c r="D49" s="12"/>
      <c r="E49" s="76" t="s">
        <v>82</v>
      </c>
      <c r="F49" s="74">
        <f>(PI()*((D41/2)*(D41/2))*F37*D43*D42)/D16</f>
        <v>14.28564234130933</v>
      </c>
      <c r="G49" s="13" t="s">
        <v>21</v>
      </c>
    </row>
    <row r="50" spans="2:7" x14ac:dyDescent="0.15">
      <c r="B50" s="22"/>
      <c r="C50" s="23"/>
      <c r="D50" s="23"/>
      <c r="E50" s="23"/>
      <c r="F50" s="23"/>
      <c r="G50" s="24"/>
    </row>
    <row r="51" spans="2:7" x14ac:dyDescent="0.15">
      <c r="B51" s="25" t="s">
        <v>84</v>
      </c>
      <c r="C51" s="31"/>
      <c r="D51" s="31"/>
      <c r="E51" s="31"/>
      <c r="F51" s="31"/>
      <c r="G51" s="32"/>
    </row>
    <row r="52" spans="2:7" x14ac:dyDescent="0.15">
      <c r="B52" s="29"/>
      <c r="C52" s="31"/>
      <c r="D52" s="31"/>
      <c r="E52" s="39"/>
      <c r="F52" s="31"/>
      <c r="G52" s="32"/>
    </row>
    <row r="53" spans="2:7" x14ac:dyDescent="0.15">
      <c r="B53" s="67" t="s">
        <v>66</v>
      </c>
      <c r="C53" s="31"/>
      <c r="D53" s="39"/>
      <c r="E53" s="41" t="s">
        <v>85</v>
      </c>
      <c r="F53" s="45">
        <f>D43*F35*(D13*2+D14+D15+D16*2)/1000</f>
        <v>6.8451494621570568</v>
      </c>
      <c r="G53" s="32" t="s">
        <v>18</v>
      </c>
    </row>
    <row r="54" spans="2:7" x14ac:dyDescent="0.15">
      <c r="B54" s="29"/>
      <c r="C54" s="31"/>
      <c r="D54" s="39"/>
      <c r="E54" s="29" t="s">
        <v>86</v>
      </c>
      <c r="F54" s="77">
        <f>F53*D11</f>
        <v>61.606345159413507</v>
      </c>
      <c r="G54" s="32" t="s">
        <v>18</v>
      </c>
    </row>
    <row r="55" spans="2:7" x14ac:dyDescent="0.15">
      <c r="B55" s="29"/>
      <c r="C55" s="31"/>
      <c r="D55" s="39"/>
      <c r="E55" s="44" t="s">
        <v>87</v>
      </c>
      <c r="F55" s="40">
        <f>100*PI()*(D41/2)^2*(F53/100)*8.96*D11*D43</f>
        <v>849.72697841912827</v>
      </c>
      <c r="G55" s="32" t="s">
        <v>88</v>
      </c>
    </row>
    <row r="56" spans="2:7" x14ac:dyDescent="0.15">
      <c r="B56" s="29"/>
      <c r="C56" s="31"/>
      <c r="D56" s="39"/>
      <c r="E56" s="39"/>
      <c r="F56" s="78"/>
      <c r="G56" s="32"/>
    </row>
    <row r="57" spans="2:7" x14ac:dyDescent="0.15">
      <c r="B57" s="67" t="s">
        <v>69</v>
      </c>
      <c r="C57" s="31"/>
      <c r="D57" s="39"/>
      <c r="E57" s="41" t="s">
        <v>85</v>
      </c>
      <c r="F57" s="45">
        <f>D43*F37*(D13*2+D14+D15+D16*2)/1000</f>
        <v>11.857937337603609</v>
      </c>
      <c r="G57" s="32" t="s">
        <v>18</v>
      </c>
    </row>
    <row r="58" spans="2:7" x14ac:dyDescent="0.15">
      <c r="B58" s="29"/>
      <c r="C58" s="31"/>
      <c r="D58" s="39"/>
      <c r="E58" s="29" t="s">
        <v>86</v>
      </c>
      <c r="F58" s="77">
        <f>F57*D11</f>
        <v>106.72143603843247</v>
      </c>
      <c r="G58" s="32" t="s">
        <v>18</v>
      </c>
    </row>
    <row r="59" spans="2:7" x14ac:dyDescent="0.15">
      <c r="B59" s="29"/>
      <c r="C59" s="31"/>
      <c r="D59" s="39"/>
      <c r="E59" s="44" t="s">
        <v>87</v>
      </c>
      <c r="F59" s="40">
        <f>100*PI()*(D41/2)^2*(F57/100)*8.96*D11*D43</f>
        <v>1471.9925868485136</v>
      </c>
      <c r="G59" s="32" t="s">
        <v>88</v>
      </c>
    </row>
    <row r="60" spans="2:7" x14ac:dyDescent="0.15">
      <c r="B60" s="72"/>
      <c r="C60" s="49"/>
      <c r="D60" s="49"/>
      <c r="E60" s="49"/>
      <c r="F60" s="49"/>
      <c r="G60" s="51"/>
    </row>
    <row r="61" spans="2:7" x14ac:dyDescent="0.15">
      <c r="B61" s="25" t="s">
        <v>89</v>
      </c>
      <c r="C61" s="12"/>
      <c r="D61" s="12"/>
      <c r="E61" s="12"/>
      <c r="F61" s="12"/>
      <c r="G61" s="13"/>
    </row>
    <row r="62" spans="2:7" x14ac:dyDescent="0.15">
      <c r="B62" s="10"/>
      <c r="C62" s="11"/>
      <c r="D62" s="12"/>
      <c r="E62" s="12"/>
      <c r="F62" s="12"/>
      <c r="G62" s="13"/>
    </row>
    <row r="63" spans="2:7" x14ac:dyDescent="0.15">
      <c r="B63" s="14" t="s">
        <v>90</v>
      </c>
      <c r="C63" s="79" t="s">
        <v>91</v>
      </c>
      <c r="D63" s="80">
        <v>1.78E-2</v>
      </c>
      <c r="E63" s="12"/>
      <c r="F63" s="12"/>
      <c r="G63" s="13"/>
    </row>
    <row r="64" spans="2:7" x14ac:dyDescent="0.15">
      <c r="B64" s="10"/>
      <c r="C64" s="12"/>
      <c r="D64" s="12"/>
      <c r="E64" s="11"/>
      <c r="F64" s="54"/>
      <c r="G64" s="13"/>
    </row>
    <row r="65" spans="1:9" x14ac:dyDescent="0.15">
      <c r="B65" s="67" t="s">
        <v>66</v>
      </c>
      <c r="C65" s="12"/>
      <c r="D65" s="13"/>
      <c r="E65" s="12" t="s">
        <v>92</v>
      </c>
      <c r="F65" s="21">
        <f>(((F53/D43)*D63*D11*2/D33)/((PI()*((D41/2)*(D41/2)))*D43))</f>
        <v>0.47490663284745827</v>
      </c>
      <c r="G65" s="13" t="s">
        <v>93</v>
      </c>
      <c r="I65" s="3"/>
    </row>
    <row r="66" spans="1:9" x14ac:dyDescent="0.15">
      <c r="B66" s="10"/>
      <c r="C66" s="12"/>
      <c r="D66" s="13"/>
      <c r="E66" s="12"/>
      <c r="F66" s="13"/>
      <c r="G66" s="13"/>
      <c r="I66" s="3"/>
    </row>
    <row r="67" spans="1:9" x14ac:dyDescent="0.15">
      <c r="B67" s="67" t="s">
        <v>69</v>
      </c>
      <c r="C67" s="12"/>
      <c r="D67" s="13"/>
      <c r="E67" s="81" t="s">
        <v>92</v>
      </c>
      <c r="F67" s="21">
        <f>((((F57/D43)*D63*D11*2/D33)/((PI()*((D41/2)*(D41/2)))*D43)))/3</f>
        <v>0.27422888400272188</v>
      </c>
      <c r="G67" s="13" t="s">
        <v>93</v>
      </c>
      <c r="I67" s="3"/>
    </row>
    <row r="68" spans="1:9" x14ac:dyDescent="0.15">
      <c r="B68" s="10"/>
      <c r="C68" s="12"/>
      <c r="D68" s="12"/>
      <c r="E68" s="12"/>
      <c r="F68" s="12"/>
      <c r="G68" s="13"/>
      <c r="I68" s="3"/>
    </row>
    <row r="69" spans="1:9" x14ac:dyDescent="0.15">
      <c r="B69" s="22"/>
      <c r="C69" s="23"/>
      <c r="D69" s="23"/>
      <c r="E69" s="23"/>
      <c r="F69" s="23"/>
      <c r="G69" s="24"/>
      <c r="I69" s="3"/>
    </row>
    <row r="70" spans="1:9" x14ac:dyDescent="0.15">
      <c r="B70" s="25" t="s">
        <v>94</v>
      </c>
      <c r="C70" s="31"/>
      <c r="D70" s="31"/>
      <c r="E70" s="31"/>
      <c r="F70" s="31"/>
      <c r="G70" s="32"/>
    </row>
    <row r="71" spans="1:9" x14ac:dyDescent="0.15">
      <c r="B71" s="29" t="s">
        <v>95</v>
      </c>
      <c r="C71" s="31"/>
      <c r="D71" s="31"/>
      <c r="E71" s="31"/>
      <c r="F71" s="31"/>
      <c r="G71" s="32"/>
    </row>
    <row r="72" spans="1:9" x14ac:dyDescent="0.15">
      <c r="B72" s="29"/>
      <c r="C72" s="31"/>
      <c r="D72" s="31"/>
      <c r="E72" s="82" t="s">
        <v>66</v>
      </c>
      <c r="F72" s="31"/>
      <c r="G72" s="32"/>
    </row>
    <row r="73" spans="1:9" x14ac:dyDescent="0.15">
      <c r="B73" s="83" t="s">
        <v>96</v>
      </c>
      <c r="C73" s="39" t="s">
        <v>97</v>
      </c>
      <c r="D73" s="84">
        <v>1.23</v>
      </c>
      <c r="E73" s="85" t="s">
        <v>98</v>
      </c>
      <c r="F73" s="86">
        <f>(0.5*D73*(PI()*((D7/2)*(D7/2)))*(D76*D76*D76)*(D74/100))</f>
        <v>432.78580395852987</v>
      </c>
      <c r="G73" s="32" t="s">
        <v>99</v>
      </c>
    </row>
    <row r="74" spans="1:9" x14ac:dyDescent="0.15">
      <c r="B74" s="83" t="s">
        <v>100</v>
      </c>
      <c r="C74" s="39" t="s">
        <v>101</v>
      </c>
      <c r="D74" s="87">
        <v>35</v>
      </c>
      <c r="E74" s="85" t="s">
        <v>102</v>
      </c>
      <c r="F74" s="88">
        <f>SQRT((D29*D29+2*F73*F65)/(2*F65*F65)-SQRT((D29^2+2*F73*F65)^2/(4*F65^4)-(F73^2/F65^2)))</f>
        <v>14.099187426904411</v>
      </c>
      <c r="G74" s="32" t="s">
        <v>103</v>
      </c>
      <c r="I74" s="70"/>
    </row>
    <row r="75" spans="1:9" x14ac:dyDescent="0.15">
      <c r="B75" s="83" t="s">
        <v>104</v>
      </c>
      <c r="C75" s="39" t="s">
        <v>105</v>
      </c>
      <c r="D75" s="89">
        <v>1.4</v>
      </c>
      <c r="E75" s="90" t="s">
        <v>106</v>
      </c>
      <c r="F75" s="91">
        <f>F73-F74^2*F65</f>
        <v>338.38049824570578</v>
      </c>
      <c r="G75" s="32" t="s">
        <v>99</v>
      </c>
      <c r="I75" s="70"/>
    </row>
    <row r="76" spans="1:9" ht="13.5" thickBot="1" x14ac:dyDescent="0.2">
      <c r="B76" s="83" t="s">
        <v>107</v>
      </c>
      <c r="C76" s="39" t="s">
        <v>27</v>
      </c>
      <c r="D76" s="92">
        <v>10</v>
      </c>
      <c r="E76" s="90" t="s">
        <v>108</v>
      </c>
      <c r="F76" s="91">
        <f>F75*100/F73</f>
        <v>78.186598347419419</v>
      </c>
      <c r="G76" s="32" t="s">
        <v>101</v>
      </c>
      <c r="I76" s="93"/>
    </row>
    <row r="77" spans="1:9" x14ac:dyDescent="0.15">
      <c r="B77" s="29"/>
      <c r="C77" s="31"/>
      <c r="D77" s="32"/>
      <c r="E77" s="90" t="s">
        <v>109</v>
      </c>
      <c r="F77" s="94">
        <f>F74^2*F65</f>
        <v>94.405305712824088</v>
      </c>
      <c r="G77" s="32" t="s">
        <v>99</v>
      </c>
      <c r="I77" s="70"/>
    </row>
    <row r="78" spans="1:9" x14ac:dyDescent="0.15">
      <c r="B78" s="83"/>
      <c r="C78" s="39"/>
      <c r="D78" s="95"/>
      <c r="E78" s="85" t="s">
        <v>110</v>
      </c>
      <c r="F78" s="88">
        <f>D75*F74</f>
        <v>19.738862397666175</v>
      </c>
      <c r="G78" s="32" t="s">
        <v>99</v>
      </c>
      <c r="I78" s="70"/>
    </row>
    <row r="79" spans="1:9" x14ac:dyDescent="0.15">
      <c r="A79" s="96"/>
      <c r="B79" s="29"/>
      <c r="C79" s="31"/>
      <c r="D79" s="32"/>
      <c r="E79" s="85" t="s">
        <v>111</v>
      </c>
      <c r="F79" s="88">
        <f>F75-F78</f>
        <v>318.64163584803958</v>
      </c>
      <c r="G79" s="32" t="s">
        <v>99</v>
      </c>
      <c r="I79" s="70"/>
    </row>
    <row r="80" spans="1:9" x14ac:dyDescent="0.15">
      <c r="A80" s="97"/>
      <c r="B80" s="29"/>
      <c r="C80" s="39"/>
      <c r="D80" s="98"/>
      <c r="E80" s="99" t="s">
        <v>112</v>
      </c>
      <c r="F80" s="88">
        <f>F79/D29</f>
        <v>13.276734827001649</v>
      </c>
      <c r="G80" s="32" t="s">
        <v>103</v>
      </c>
      <c r="I80" s="70"/>
    </row>
    <row r="81" spans="1:9" x14ac:dyDescent="0.15">
      <c r="A81" s="100"/>
      <c r="B81" s="29"/>
      <c r="C81" s="39"/>
      <c r="D81" s="98"/>
      <c r="E81" s="90" t="s">
        <v>113</v>
      </c>
      <c r="F81" s="91">
        <f>F79*100/F73</f>
        <v>73.625713443819947</v>
      </c>
      <c r="G81" s="32" t="s">
        <v>101</v>
      </c>
      <c r="I81" s="101"/>
    </row>
    <row r="82" spans="1:9" ht="13.5" thickBot="1" x14ac:dyDescent="0.2">
      <c r="A82" s="100"/>
      <c r="B82" s="83"/>
      <c r="C82" s="39"/>
      <c r="D82" s="95"/>
      <c r="E82" s="102" t="s">
        <v>114</v>
      </c>
      <c r="F82" s="103">
        <f>F81*D74/100</f>
        <v>25.768999705336981</v>
      </c>
      <c r="G82" s="32" t="s">
        <v>101</v>
      </c>
      <c r="I82" s="3"/>
    </row>
    <row r="83" spans="1:9" x14ac:dyDescent="0.15">
      <c r="B83" s="29"/>
      <c r="C83" s="39"/>
      <c r="D83" s="39"/>
      <c r="E83" s="31"/>
      <c r="F83" s="36"/>
      <c r="G83" s="32"/>
      <c r="I83" s="3"/>
    </row>
    <row r="84" spans="1:9" x14ac:dyDescent="0.15">
      <c r="B84" s="83"/>
      <c r="C84" s="39"/>
      <c r="D84" s="104"/>
      <c r="E84" s="82" t="s">
        <v>69</v>
      </c>
      <c r="F84" s="48"/>
      <c r="G84" s="32"/>
      <c r="I84" s="3"/>
    </row>
    <row r="85" spans="1:9" x14ac:dyDescent="0.15">
      <c r="B85" s="83"/>
      <c r="C85" s="104"/>
      <c r="D85" s="32"/>
      <c r="E85" s="85" t="s">
        <v>98</v>
      </c>
      <c r="F85" s="86">
        <f>(0.5*D73*(PI()*((D7/2)*(D7/2)))*(D76*D76*D76)*(D74/100))</f>
        <v>432.78580395852987</v>
      </c>
      <c r="G85" s="32" t="s">
        <v>99</v>
      </c>
      <c r="I85" s="3"/>
    </row>
    <row r="86" spans="1:9" x14ac:dyDescent="0.15">
      <c r="B86" s="83"/>
      <c r="C86" s="104"/>
      <c r="D86" s="32"/>
      <c r="E86" s="85" t="s">
        <v>102</v>
      </c>
      <c r="F86" s="88">
        <f>SQRT((D29*D29+2*F85*F67)/(2*F67*F67)-SQRT((D29^2+2*F85*F67)^2/(4*F67^4)-(F85^2/F67^2)))</f>
        <v>15.342945305755164</v>
      </c>
      <c r="G86" s="32" t="s">
        <v>103</v>
      </c>
      <c r="I86" s="3"/>
    </row>
    <row r="87" spans="1:9" x14ac:dyDescent="0.15">
      <c r="B87" s="83"/>
      <c r="C87" s="104"/>
      <c r="D87" s="32"/>
      <c r="E87" s="90" t="s">
        <v>106</v>
      </c>
      <c r="F87" s="91">
        <f>F85-F86^2*F67</f>
        <v>368.23068733812357</v>
      </c>
      <c r="G87" s="32" t="s">
        <v>99</v>
      </c>
      <c r="I87" s="3"/>
    </row>
    <row r="88" spans="1:9" x14ac:dyDescent="0.15">
      <c r="B88" s="83"/>
      <c r="C88" s="104"/>
      <c r="D88" s="32"/>
      <c r="E88" s="90" t="s">
        <v>108</v>
      </c>
      <c r="F88" s="91">
        <f>F87*100/F85</f>
        <v>85.083818362352744</v>
      </c>
      <c r="G88" s="32" t="s">
        <v>101</v>
      </c>
    </row>
    <row r="89" spans="1:9" x14ac:dyDescent="0.15">
      <c r="B89" s="29"/>
      <c r="C89" s="39"/>
      <c r="D89" s="32"/>
      <c r="E89" s="90" t="s">
        <v>109</v>
      </c>
      <c r="F89" s="94">
        <f>F86^2*F67</f>
        <v>64.555116620406309</v>
      </c>
      <c r="G89" s="32" t="s">
        <v>99</v>
      </c>
    </row>
    <row r="90" spans="1:9" x14ac:dyDescent="0.15">
      <c r="B90" s="83"/>
      <c r="C90" s="104"/>
      <c r="D90" s="32"/>
      <c r="E90" s="85" t="s">
        <v>110</v>
      </c>
      <c r="F90" s="88">
        <f>D75*F86</f>
        <v>21.48012342805723</v>
      </c>
      <c r="G90" s="32" t="s">
        <v>99</v>
      </c>
    </row>
    <row r="91" spans="1:9" x14ac:dyDescent="0.15">
      <c r="B91" s="83"/>
      <c r="C91" s="104"/>
      <c r="D91" s="32"/>
      <c r="E91" s="85" t="s">
        <v>111</v>
      </c>
      <c r="F91" s="88">
        <f>F87-F90</f>
        <v>346.75056391006632</v>
      </c>
      <c r="G91" s="32" t="s">
        <v>99</v>
      </c>
    </row>
    <row r="92" spans="1:9" x14ac:dyDescent="0.15">
      <c r="B92" s="38"/>
      <c r="C92" s="78"/>
      <c r="D92" s="32"/>
      <c r="E92" s="85" t="s">
        <v>112</v>
      </c>
      <c r="F92" s="88">
        <f>F91/D29</f>
        <v>14.44794016291943</v>
      </c>
      <c r="G92" s="32" t="s">
        <v>103</v>
      </c>
    </row>
    <row r="93" spans="1:9" x14ac:dyDescent="0.15">
      <c r="B93" s="38"/>
      <c r="C93" s="78"/>
      <c r="D93" s="32"/>
      <c r="E93" s="90" t="s">
        <v>113</v>
      </c>
      <c r="F93" s="91">
        <f>F91*100/F85</f>
        <v>80.120595624548827</v>
      </c>
      <c r="G93" s="32" t="s">
        <v>101</v>
      </c>
    </row>
    <row r="94" spans="1:9" x14ac:dyDescent="0.15">
      <c r="B94" s="29"/>
      <c r="C94" s="39"/>
      <c r="D94" s="32"/>
      <c r="E94" s="105" t="s">
        <v>114</v>
      </c>
      <c r="F94" s="103">
        <f>F88*D74/100</f>
        <v>29.779336426823463</v>
      </c>
      <c r="G94" s="32" t="s">
        <v>101</v>
      </c>
    </row>
    <row r="95" spans="1:9" x14ac:dyDescent="0.15">
      <c r="B95" s="72"/>
      <c r="C95" s="49"/>
      <c r="D95" s="49"/>
      <c r="E95" s="106"/>
      <c r="F95" s="107"/>
      <c r="G95" s="51"/>
    </row>
    <row r="96" spans="1:9" ht="18" x14ac:dyDescent="0.2">
      <c r="B96" s="108" t="s">
        <v>66</v>
      </c>
      <c r="C96" s="109"/>
      <c r="D96" s="109"/>
      <c r="E96" s="109"/>
      <c r="F96" s="109"/>
      <c r="G96" s="110"/>
      <c r="H96" s="3"/>
    </row>
    <row r="97" spans="2:6" x14ac:dyDescent="0.15">
      <c r="B97" s="31"/>
      <c r="F97" s="31"/>
    </row>
    <row r="98" spans="2:6" x14ac:dyDescent="0.15">
      <c r="F98" s="31"/>
    </row>
    <row r="99" spans="2:6" x14ac:dyDescent="0.15">
      <c r="F99" s="31"/>
    </row>
    <row r="100" spans="2:6" x14ac:dyDescent="0.15">
      <c r="F100" s="31"/>
    </row>
    <row r="101" spans="2:6" x14ac:dyDescent="0.15">
      <c r="F101" s="31"/>
    </row>
    <row r="102" spans="2:6" x14ac:dyDescent="0.15">
      <c r="F102" s="31"/>
    </row>
    <row r="103" spans="2:6" x14ac:dyDescent="0.15">
      <c r="F103" s="31"/>
    </row>
    <row r="104" spans="2:6" x14ac:dyDescent="0.15">
      <c r="F104" s="31"/>
    </row>
    <row r="105" spans="2:6" x14ac:dyDescent="0.15">
      <c r="F105" s="31"/>
    </row>
    <row r="106" spans="2:6" x14ac:dyDescent="0.15">
      <c r="F106" s="31"/>
    </row>
    <row r="107" spans="2:6" x14ac:dyDescent="0.15">
      <c r="F107" s="31"/>
    </row>
    <row r="108" spans="2:6" x14ac:dyDescent="0.15">
      <c r="F108" s="31"/>
    </row>
    <row r="109" spans="2:6" x14ac:dyDescent="0.15">
      <c r="F109" s="31"/>
    </row>
    <row r="110" spans="2:6" x14ac:dyDescent="0.15">
      <c r="F110" s="31"/>
    </row>
    <row r="111" spans="2:6" x14ac:dyDescent="0.15">
      <c r="F111" s="31"/>
    </row>
    <row r="112" spans="2:6" x14ac:dyDescent="0.15">
      <c r="F112" s="31"/>
    </row>
    <row r="113" spans="1:7" x14ac:dyDescent="0.15">
      <c r="F113" s="31"/>
    </row>
    <row r="114" spans="1:7" x14ac:dyDescent="0.15">
      <c r="F114" s="31"/>
    </row>
    <row r="115" spans="1:7" x14ac:dyDescent="0.15">
      <c r="F115" s="31"/>
    </row>
    <row r="116" spans="1:7" x14ac:dyDescent="0.15">
      <c r="F116" s="31"/>
    </row>
    <row r="117" spans="1:7" x14ac:dyDescent="0.15">
      <c r="F117" s="31"/>
    </row>
    <row r="118" spans="1:7" x14ac:dyDescent="0.15">
      <c r="F118" s="31"/>
    </row>
    <row r="119" spans="1:7" x14ac:dyDescent="0.15">
      <c r="F119" s="31"/>
    </row>
    <row r="120" spans="1:7" x14ac:dyDescent="0.15">
      <c r="F120" s="31"/>
    </row>
    <row r="121" spans="1:7" x14ac:dyDescent="0.15">
      <c r="F121" s="31"/>
    </row>
    <row r="122" spans="1:7" x14ac:dyDescent="0.15">
      <c r="F122" s="31"/>
    </row>
    <row r="123" spans="1:7" x14ac:dyDescent="0.15">
      <c r="F123" s="31"/>
    </row>
    <row r="124" spans="1:7" x14ac:dyDescent="0.15">
      <c r="F124" s="31"/>
    </row>
    <row r="125" spans="1:7" ht="18" x14ac:dyDescent="0.2">
      <c r="A125" s="111"/>
      <c r="B125" s="108" t="s">
        <v>115</v>
      </c>
      <c r="C125" s="109"/>
      <c r="D125" s="109"/>
      <c r="E125" s="109"/>
      <c r="F125" s="109"/>
      <c r="G125" s="112"/>
    </row>
    <row r="126" spans="1:7" x14ac:dyDescent="0.15">
      <c r="F126" s="31"/>
      <c r="G126" s="111"/>
    </row>
    <row r="127" spans="1:7" x14ac:dyDescent="0.15">
      <c r="F127" s="31"/>
    </row>
    <row r="128" spans="1:7" x14ac:dyDescent="0.15">
      <c r="F128" s="31"/>
    </row>
    <row r="129" spans="1:6" x14ac:dyDescent="0.15">
      <c r="F129" s="31"/>
    </row>
    <row r="130" spans="1:6" x14ac:dyDescent="0.15">
      <c r="F130" s="31"/>
    </row>
    <row r="131" spans="1:6" x14ac:dyDescent="0.15">
      <c r="F131" s="31"/>
    </row>
    <row r="132" spans="1:6" x14ac:dyDescent="0.15">
      <c r="F132" s="31"/>
    </row>
    <row r="133" spans="1:6" x14ac:dyDescent="0.15">
      <c r="F133" s="31"/>
    </row>
    <row r="134" spans="1:6" x14ac:dyDescent="0.15">
      <c r="F134" s="31"/>
    </row>
    <row r="135" spans="1:6" x14ac:dyDescent="0.15">
      <c r="F135" s="31"/>
    </row>
    <row r="136" spans="1:6" x14ac:dyDescent="0.15">
      <c r="F136" s="31"/>
    </row>
    <row r="137" spans="1:6" x14ac:dyDescent="0.15">
      <c r="F137" s="31"/>
    </row>
    <row r="138" spans="1:6" x14ac:dyDescent="0.15">
      <c r="F138" s="31"/>
    </row>
    <row r="139" spans="1:6" x14ac:dyDescent="0.15">
      <c r="F139" s="31"/>
    </row>
    <row r="140" spans="1:6" x14ac:dyDescent="0.15">
      <c r="F140" s="31"/>
    </row>
    <row r="141" spans="1:6" x14ac:dyDescent="0.15">
      <c r="F141" s="31"/>
    </row>
    <row r="142" spans="1:6" x14ac:dyDescent="0.15">
      <c r="A142" s="31"/>
      <c r="F142" s="31"/>
    </row>
  </sheetData>
  <sheetProtection selectLockedCells="1" selectUnlockedCells="1"/>
  <phoneticPr fontId="9" type="noConversion"/>
  <conditionalFormatting sqref="F47">
    <cfRule type="cellIs" dxfId="1" priority="1" stopIfTrue="1" operator="greaterThan">
      <formula>$D$24-(2*$D$44)-(2*$D$45)</formula>
    </cfRule>
  </conditionalFormatting>
  <conditionalFormatting sqref="F49">
    <cfRule type="cellIs" dxfId="0" priority="2" stopIfTrue="1" operator="greaterThan">
      <formula>$D$24-(2*$D$44)-(2*$D$45)</formula>
    </cfRule>
  </conditionalFormatting>
  <dataValidations count="1">
    <dataValidation type="list" allowBlank="1" showErrorMessage="1" sqref="D25" xr:uid="{8F11F47D-0064-4E4A-B120-DE471E3F4036}">
      <formula1>$I$21:$I$26</formula1>
      <formula2>0</formula2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  <oleObjects>
    <mc:AlternateContent xmlns:mc="http://schemas.openxmlformats.org/markup-compatibility/2006">
      <mc:Choice Requires="x14">
        <oleObject progId="opendocument.MathDocument.1" shapeId="1027" r:id="rId3">
          <objectPr defaultSize="0" r:id="rId4">
            <anchor moveWithCells="1" sizeWithCells="1">
              <from>
                <xdr:col>8</xdr:col>
                <xdr:colOff>0</xdr:colOff>
                <xdr:row>33</xdr:row>
                <xdr:rowOff>0</xdr:rowOff>
              </from>
              <to>
                <xdr:col>8</xdr:col>
                <xdr:colOff>66675</xdr:colOff>
                <xdr:row>34</xdr:row>
                <xdr:rowOff>9525</xdr:rowOff>
              </to>
            </anchor>
          </objectPr>
        </oleObject>
      </mc:Choice>
      <mc:Fallback>
        <oleObject progId="opendocument.MathDocument.1" shapeId="1027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56CFB-2601-4ABE-B3BD-A3345452FA28}">
  <dimension ref="A3:P334"/>
  <sheetViews>
    <sheetView workbookViewId="0">
      <selection activeCell="B13" sqref="B13"/>
    </sheetView>
  </sheetViews>
  <sheetFormatPr defaultColWidth="11.4609375" defaultRowHeight="12.75" x14ac:dyDescent="0.15"/>
  <cols>
    <col min="1" max="1" width="11.4609375" customWidth="1"/>
    <col min="2" max="2" width="22.51953125" customWidth="1"/>
    <col min="3" max="8" width="11.4609375" customWidth="1"/>
    <col min="9" max="9" width="13.484375" customWidth="1"/>
    <col min="10" max="10" width="11.4609375" customWidth="1"/>
    <col min="11" max="11" width="14.15625" customWidth="1"/>
    <col min="12" max="12" width="11.4609375" customWidth="1"/>
    <col min="13" max="13" width="13.88671875" customWidth="1"/>
    <col min="14" max="14" width="11.4609375" customWidth="1"/>
    <col min="15" max="15" width="11.4609375" style="70" customWidth="1"/>
  </cols>
  <sheetData>
    <row r="3" spans="1:16" x14ac:dyDescent="0.15">
      <c r="A3" t="s">
        <v>116</v>
      </c>
      <c r="B3" t="s">
        <v>117</v>
      </c>
      <c r="C3" t="s">
        <v>118</v>
      </c>
      <c r="E3" t="s">
        <v>119</v>
      </c>
      <c r="H3" t="s">
        <v>120</v>
      </c>
      <c r="I3" t="s">
        <v>121</v>
      </c>
      <c r="J3" t="s">
        <v>122</v>
      </c>
      <c r="K3" t="s">
        <v>123</v>
      </c>
      <c r="L3" t="s">
        <v>124</v>
      </c>
      <c r="M3" t="s">
        <v>125</v>
      </c>
      <c r="O3" s="70" t="s">
        <v>126</v>
      </c>
    </row>
    <row r="4" spans="1:16" x14ac:dyDescent="0.15">
      <c r="M4" t="s">
        <v>127</v>
      </c>
    </row>
    <row r="5" spans="1:16" x14ac:dyDescent="0.15">
      <c r="A5">
        <v>0.1</v>
      </c>
      <c r="B5" s="70">
        <f t="shared" ref="B5:B68" si="0">C5+E5</f>
        <v>2.404749066328475</v>
      </c>
      <c r="C5" s="70">
        <f>A5*Sheet1!D29</f>
        <v>2.4000000000000004</v>
      </c>
      <c r="E5" s="70">
        <f t="shared" ref="E5:E68" si="1">(A5*A5)*O5</f>
        <v>4.7490663284745832E-3</v>
      </c>
      <c r="I5" s="113"/>
      <c r="O5" s="70">
        <f>Sheet1!F65</f>
        <v>0.47490663284745827</v>
      </c>
      <c r="P5" s="113"/>
    </row>
    <row r="6" spans="1:16" x14ac:dyDescent="0.15">
      <c r="A6">
        <v>0.2</v>
      </c>
      <c r="B6" s="70">
        <f t="shared" si="0"/>
        <v>4.8189962653138991</v>
      </c>
      <c r="C6" s="70">
        <f>A6*Sheet1!D29</f>
        <v>4.8000000000000007</v>
      </c>
      <c r="E6" s="70">
        <f t="shared" si="1"/>
        <v>1.8996265313898333E-2</v>
      </c>
      <c r="I6" s="113"/>
      <c r="O6" s="70">
        <f>Sheet1!F65</f>
        <v>0.47490663284745827</v>
      </c>
    </row>
    <row r="7" spans="1:16" x14ac:dyDescent="0.15">
      <c r="A7">
        <v>0.3</v>
      </c>
      <c r="B7" s="70">
        <f t="shared" si="0"/>
        <v>7.2427415969562707</v>
      </c>
      <c r="C7" s="70">
        <f>A7*Sheet1!D29</f>
        <v>7.1999999999999993</v>
      </c>
      <c r="E7" s="70">
        <f t="shared" si="1"/>
        <v>4.2741596956271243E-2</v>
      </c>
      <c r="H7">
        <v>2</v>
      </c>
      <c r="I7" s="113">
        <f>(0.5*Sheet1!D73*(3.141593*((Sheet1!D7/2)*(Sheet1!D7/2)))*(H7*H7*H7)*(Sheet1!D74/100))</f>
        <v>3.46228681344</v>
      </c>
      <c r="J7" s="70">
        <f>VLOOKUP(I7,B5:C334,2,TRUE)</f>
        <v>2.4000000000000004</v>
      </c>
      <c r="K7" s="70">
        <f>J7/Sheet1!D29*Sheet1!D75</f>
        <v>0.14000000000000001</v>
      </c>
      <c r="L7" s="70">
        <f t="shared" ref="L7:L27" si="2">J7-K7</f>
        <v>2.2600000000000002</v>
      </c>
      <c r="O7" s="70">
        <f>Sheet1!F65</f>
        <v>0.47490663284745827</v>
      </c>
    </row>
    <row r="8" spans="1:16" x14ac:dyDescent="0.15">
      <c r="A8">
        <v>0.4</v>
      </c>
      <c r="B8" s="70">
        <f t="shared" si="0"/>
        <v>9.6759850612555951</v>
      </c>
      <c r="C8" s="70">
        <f>A8*Sheet1!D29</f>
        <v>9.6000000000000014</v>
      </c>
      <c r="E8" s="70">
        <f t="shared" si="1"/>
        <v>7.5985061255593331E-2</v>
      </c>
      <c r="H8">
        <v>2.5</v>
      </c>
      <c r="I8" s="113">
        <f>(0.5*Sheet1!D73*(3.141593*((Sheet1!D7/2)*(Sheet1!D7/2)))*(H8*H8*H8)*(Sheet1!D74/100))</f>
        <v>6.7622789324999992</v>
      </c>
      <c r="J8" s="70">
        <f>VLOOKUP(I8,B5:C334,2,TRUE)</f>
        <v>4.8000000000000007</v>
      </c>
      <c r="K8" s="70">
        <f>J8/Sheet1!D29*Sheet1!D75</f>
        <v>0.28000000000000003</v>
      </c>
      <c r="L8" s="70">
        <f t="shared" si="2"/>
        <v>4.5200000000000005</v>
      </c>
      <c r="O8" s="70">
        <f>Sheet1!F65</f>
        <v>0.47490663284745827</v>
      </c>
    </row>
    <row r="9" spans="1:16" x14ac:dyDescent="0.15">
      <c r="A9">
        <v>0.5</v>
      </c>
      <c r="B9" s="70">
        <f t="shared" si="0"/>
        <v>12.118726658211864</v>
      </c>
      <c r="C9" s="70">
        <f>A9*Sheet1!D29</f>
        <v>12</v>
      </c>
      <c r="E9" s="70">
        <f t="shared" si="1"/>
        <v>0.11872665821186457</v>
      </c>
      <c r="H9">
        <v>3</v>
      </c>
      <c r="I9" s="113">
        <f>(0.5*Sheet1!D73*(3.141593*((Sheet1!D7/2)*(Sheet1!D7/2)))*(H9*H9*H9)*(Sheet1!D74/100))</f>
        <v>11.68521799536</v>
      </c>
      <c r="J9" s="70">
        <f>VLOOKUP(I9,B5:C334,2,TRUE)</f>
        <v>9.6000000000000014</v>
      </c>
      <c r="K9" s="70">
        <f>J9/Sheet1!D29*Sheet1!D75</f>
        <v>0.56000000000000005</v>
      </c>
      <c r="L9" s="70">
        <f t="shared" si="2"/>
        <v>9.0400000000000009</v>
      </c>
      <c r="O9" s="70">
        <f>Sheet1!F65</f>
        <v>0.47490663284745827</v>
      </c>
    </row>
    <row r="10" spans="1:16" x14ac:dyDescent="0.15">
      <c r="A10">
        <v>0.6</v>
      </c>
      <c r="B10" s="70">
        <f t="shared" si="0"/>
        <v>14.570966387825084</v>
      </c>
      <c r="C10" s="70">
        <f>A10*Sheet1!D29</f>
        <v>14.399999999999999</v>
      </c>
      <c r="E10" s="70">
        <f t="shared" si="1"/>
        <v>0.17096638782508497</v>
      </c>
      <c r="H10">
        <v>3.5</v>
      </c>
      <c r="I10" s="113">
        <f>(0.5*Sheet1!D73*(3.141593*((Sheet1!D7/2)*(Sheet1!D7/2)))*(H10*H10*H10)*(Sheet1!D74/100))</f>
        <v>18.55569339078</v>
      </c>
      <c r="J10" s="70">
        <f>VLOOKUP(I10,B5:C334,2,TRUE)</f>
        <v>16.799999999999997</v>
      </c>
      <c r="K10" s="70">
        <f>J10/Sheet1!D29*Sheet1!D75</f>
        <v>0.97999999999999976</v>
      </c>
      <c r="L10" s="70">
        <f t="shared" si="2"/>
        <v>15.819999999999997</v>
      </c>
      <c r="O10" s="70">
        <f>Sheet1!F65</f>
        <v>0.47490663284745827</v>
      </c>
    </row>
    <row r="11" spans="1:16" x14ac:dyDescent="0.15">
      <c r="A11">
        <v>0.7</v>
      </c>
      <c r="B11" s="70">
        <f t="shared" si="0"/>
        <v>17.03270425009525</v>
      </c>
      <c r="C11" s="70">
        <f>A11*Sheet1!D29</f>
        <v>16.799999999999997</v>
      </c>
      <c r="E11" s="70">
        <f t="shared" si="1"/>
        <v>0.23270425009525453</v>
      </c>
      <c r="H11">
        <v>4</v>
      </c>
      <c r="I11" s="113">
        <f>(0.5*Sheet1!D73*(3.141593*((Sheet1!D7/2)*(Sheet1!D7/2)))*(H11*H11*H11)*(Sheet1!D74/100))</f>
        <v>27.69829450752</v>
      </c>
      <c r="J11" s="70">
        <f>VLOOKUP(I11,B5:C334,2,TRUE)</f>
        <v>26.400000000000002</v>
      </c>
      <c r="K11" s="70">
        <f>J11/Sheet1!D29*Sheet1!D75</f>
        <v>1.54</v>
      </c>
      <c r="L11" s="70">
        <f t="shared" si="2"/>
        <v>24.860000000000003</v>
      </c>
      <c r="O11" s="70">
        <f>Sheet1!F65</f>
        <v>0.47490663284745827</v>
      </c>
    </row>
    <row r="12" spans="1:16" x14ac:dyDescent="0.15">
      <c r="A12">
        <v>0.8</v>
      </c>
      <c r="B12" s="70">
        <f t="shared" si="0"/>
        <v>19.503940245022378</v>
      </c>
      <c r="C12" s="70">
        <f>A12*Sheet1!D29</f>
        <v>19.200000000000003</v>
      </c>
      <c r="E12" s="70">
        <f t="shared" si="1"/>
        <v>0.30394024502237332</v>
      </c>
      <c r="H12">
        <v>4.5</v>
      </c>
      <c r="I12" s="113">
        <f>(0.5*Sheet1!D73*(3.141593*((Sheet1!D7/2)*(Sheet1!D7/2)))*(H12*H12*H12)*(Sheet1!D74/100))</f>
        <v>39.437610734339998</v>
      </c>
      <c r="J12" s="70">
        <f>VLOOKUP(I12,B5:C334,2,TRUE)</f>
        <v>36</v>
      </c>
      <c r="K12" s="70">
        <f>J12/Sheet1!D29*Sheet1!D75</f>
        <v>2.0999999999999996</v>
      </c>
      <c r="L12" s="70">
        <f t="shared" si="2"/>
        <v>33.9</v>
      </c>
      <c r="O12" s="70">
        <f>Sheet1!F65</f>
        <v>0.47490663284745827</v>
      </c>
    </row>
    <row r="13" spans="1:16" x14ac:dyDescent="0.15">
      <c r="A13">
        <v>0.9</v>
      </c>
      <c r="B13" s="70">
        <f t="shared" si="0"/>
        <v>21.984674372606442</v>
      </c>
      <c r="C13" s="70">
        <f>A13*Sheet1!D29</f>
        <v>21.6</v>
      </c>
      <c r="E13" s="70">
        <f t="shared" si="1"/>
        <v>0.38467437260644122</v>
      </c>
      <c r="H13">
        <v>5</v>
      </c>
      <c r="I13" s="113">
        <f>(0.5*Sheet1!D73*(3.141593*((Sheet1!D7/2)*(Sheet1!D7/2)))*(H13*H13*H13)*(Sheet1!D74/100))</f>
        <v>54.098231459999994</v>
      </c>
      <c r="J13" s="70">
        <f>VLOOKUP(I13,B5:C334,2,TRUE)</f>
        <v>50.400000000000006</v>
      </c>
      <c r="K13" s="70">
        <f>J13/Sheet1!D29*Sheet1!D75</f>
        <v>2.94</v>
      </c>
      <c r="L13" s="70">
        <f t="shared" si="2"/>
        <v>47.460000000000008</v>
      </c>
      <c r="O13" s="70">
        <f>Sheet1!F65</f>
        <v>0.47490663284745827</v>
      </c>
    </row>
    <row r="14" spans="1:16" x14ac:dyDescent="0.15">
      <c r="A14">
        <v>1</v>
      </c>
      <c r="B14" s="70">
        <f t="shared" si="0"/>
        <v>24.474906632847457</v>
      </c>
      <c r="C14" s="70">
        <f>A14*Sheet1!D29</f>
        <v>24</v>
      </c>
      <c r="E14" s="70">
        <f t="shared" si="1"/>
        <v>0.47490663284745827</v>
      </c>
      <c r="H14">
        <v>5.5</v>
      </c>
      <c r="I14" s="113">
        <f>(0.5*Sheet1!D73*(3.141593*((Sheet1!D7/2)*(Sheet1!D7/2)))*(H14*H14*H14)*(Sheet1!D74/100))</f>
        <v>72.004746073259994</v>
      </c>
      <c r="J14" s="70">
        <f>VLOOKUP(I14,B5:C334,2,TRUE)</f>
        <v>67.199999999999989</v>
      </c>
      <c r="K14" s="70">
        <f>J14/Sheet1!D29*Sheet1!D75</f>
        <v>3.919999999999999</v>
      </c>
      <c r="L14" s="70">
        <f t="shared" si="2"/>
        <v>63.279999999999987</v>
      </c>
      <c r="O14" s="70">
        <f>Sheet1!F65</f>
        <v>0.47490663284745827</v>
      </c>
    </row>
    <row r="15" spans="1:16" x14ac:dyDescent="0.15">
      <c r="A15">
        <v>1.1000000000000001</v>
      </c>
      <c r="B15" s="70">
        <f t="shared" si="0"/>
        <v>26.974637025745427</v>
      </c>
      <c r="C15" s="70">
        <f>A15*Sheet1!D29</f>
        <v>26.400000000000002</v>
      </c>
      <c r="E15" s="70">
        <f t="shared" si="1"/>
        <v>0.57463702574542463</v>
      </c>
      <c r="H15">
        <v>6</v>
      </c>
      <c r="I15" s="113">
        <f>(0.5*Sheet1!D73*(3.141593*((Sheet1!D7/2)*(Sheet1!D7/2)))*(H15*H15*H15)*(Sheet1!D74/100))</f>
        <v>93.481743962880003</v>
      </c>
      <c r="J15" s="70">
        <f>VLOOKUP(I15,B5:C334,2,TRUE)</f>
        <v>86.4</v>
      </c>
      <c r="K15" s="70">
        <f>J15/Sheet1!D29*Sheet1!D75</f>
        <v>5.04</v>
      </c>
      <c r="L15" s="70">
        <f t="shared" si="2"/>
        <v>81.36</v>
      </c>
      <c r="O15" s="70">
        <f>Sheet1!F65</f>
        <v>0.47490663284745827</v>
      </c>
    </row>
    <row r="16" spans="1:16" x14ac:dyDescent="0.15">
      <c r="A16">
        <v>1.2</v>
      </c>
      <c r="B16" s="70">
        <f t="shared" si="0"/>
        <v>29.483865551300337</v>
      </c>
      <c r="C16" s="70">
        <f>A16*Sheet1!D29</f>
        <v>28.799999999999997</v>
      </c>
      <c r="E16" s="70">
        <f t="shared" si="1"/>
        <v>0.68386555130033988</v>
      </c>
      <c r="H16">
        <v>6.5</v>
      </c>
      <c r="I16" s="113">
        <f>(0.5*Sheet1!D73*(3.141593*((Sheet1!D7/2)*(Sheet1!D7/2)))*(H16*H16*H16)*(Sheet1!D74/100))</f>
        <v>118.85381451761999</v>
      </c>
      <c r="J16" s="70">
        <f>VLOOKUP(I16,B5:C334,2,TRUE)</f>
        <v>108</v>
      </c>
      <c r="K16" s="70">
        <f>J16/Sheet1!D29*Sheet1!D75</f>
        <v>6.3</v>
      </c>
      <c r="L16" s="70">
        <f t="shared" si="2"/>
        <v>101.7</v>
      </c>
      <c r="O16" s="70">
        <f>Sheet1!F65</f>
        <v>0.47490663284745827</v>
      </c>
    </row>
    <row r="17" spans="1:15" x14ac:dyDescent="0.15">
      <c r="A17">
        <v>1.3</v>
      </c>
      <c r="B17" s="70">
        <f t="shared" si="0"/>
        <v>32.002592209512208</v>
      </c>
      <c r="C17" s="70">
        <f>A17*Sheet1!D29</f>
        <v>31.200000000000003</v>
      </c>
      <c r="E17" s="70">
        <f t="shared" si="1"/>
        <v>0.80259220951220456</v>
      </c>
      <c r="H17">
        <v>7</v>
      </c>
      <c r="I17" s="113">
        <f>(0.5*Sheet1!D73*(3.141593*((Sheet1!D7/2)*(Sheet1!D7/2)))*(H17*H17*H17)*(Sheet1!D74/100))</f>
        <v>148.44554712624</v>
      </c>
      <c r="J17" s="70">
        <f>VLOOKUP(I17,B5:C334,2,TRUE)</f>
        <v>132</v>
      </c>
      <c r="K17" s="70">
        <f>J17/Sheet1!D29*Sheet1!D75</f>
        <v>7.6999999999999993</v>
      </c>
      <c r="L17" s="70">
        <f t="shared" si="2"/>
        <v>124.3</v>
      </c>
      <c r="O17" s="70">
        <f>Sheet1!F65</f>
        <v>0.47490663284745827</v>
      </c>
    </row>
    <row r="18" spans="1:15" x14ac:dyDescent="0.15">
      <c r="A18">
        <v>1.4</v>
      </c>
      <c r="B18" s="70">
        <f t="shared" si="0"/>
        <v>34.530817000381013</v>
      </c>
      <c r="C18" s="70">
        <f>A18*Sheet1!D29</f>
        <v>33.599999999999994</v>
      </c>
      <c r="E18" s="70">
        <f t="shared" si="1"/>
        <v>0.93081700038101811</v>
      </c>
      <c r="H18">
        <v>7.5</v>
      </c>
      <c r="I18" s="113">
        <f>(0.5*Sheet1!D73*(3.141593*((Sheet1!D7/2)*(Sheet1!D7/2)))*(H18*H18*H18)*(Sheet1!D74/100))</f>
        <v>182.58153117749998</v>
      </c>
      <c r="J18" s="70">
        <f>VLOOKUP(I18,B5:C334,2,TRUE)</f>
        <v>160.80000000000001</v>
      </c>
      <c r="K18" s="70">
        <f>J18/Sheet1!D29*Sheet1!D75</f>
        <v>9.379999999999999</v>
      </c>
      <c r="L18" s="70">
        <f t="shared" si="2"/>
        <v>151.42000000000002</v>
      </c>
      <c r="O18" s="70">
        <f>Sheet1!F65</f>
        <v>0.47490663284745827</v>
      </c>
    </row>
    <row r="19" spans="1:15" x14ac:dyDescent="0.15">
      <c r="A19">
        <v>1.5</v>
      </c>
      <c r="B19" s="70">
        <f t="shared" si="0"/>
        <v>37.068539923906783</v>
      </c>
      <c r="C19" s="70">
        <f>A19*Sheet1!D29</f>
        <v>36</v>
      </c>
      <c r="E19" s="70">
        <f t="shared" si="1"/>
        <v>1.0685399239067812</v>
      </c>
      <c r="H19">
        <v>8</v>
      </c>
      <c r="I19" s="113">
        <f>(0.5*Sheet1!D73*(3.141593*((Sheet1!D7/2)*(Sheet1!D7/2)))*(H19*H19*H19)*(Sheet1!D74/100))</f>
        <v>221.58635606016</v>
      </c>
      <c r="J19" s="70">
        <f>VLOOKUP(I19,B5:C334,2,TRUE)</f>
        <v>189.60000000000002</v>
      </c>
      <c r="K19" s="70">
        <f>J19/Sheet1!D29*Sheet1!D75</f>
        <v>11.06</v>
      </c>
      <c r="L19" s="70">
        <f t="shared" si="2"/>
        <v>178.54000000000002</v>
      </c>
      <c r="O19" s="70">
        <f>Sheet1!F65</f>
        <v>0.47490663284745827</v>
      </c>
    </row>
    <row r="20" spans="1:15" x14ac:dyDescent="0.15">
      <c r="A20">
        <v>1.6</v>
      </c>
      <c r="B20" s="70">
        <f t="shared" si="0"/>
        <v>39.615760980089497</v>
      </c>
      <c r="C20" s="70">
        <f>A20*Sheet1!D29</f>
        <v>38.400000000000006</v>
      </c>
      <c r="E20" s="70">
        <f t="shared" si="1"/>
        <v>1.2157609800894933</v>
      </c>
      <c r="H20">
        <v>8.5</v>
      </c>
      <c r="I20" s="113">
        <f>(0.5*Sheet1!D73*(3.141593*((Sheet1!D7/2)*(Sheet1!D7/2)))*(H20*H20*H20)*(Sheet1!D74/100))</f>
        <v>265.78461116297996</v>
      </c>
      <c r="J20" s="70">
        <f>VLOOKUP(I20,B5:C334,2,TRUE)</f>
        <v>223.20000000000002</v>
      </c>
      <c r="K20" s="70">
        <f>J20/Sheet1!D29*Sheet1!D75</f>
        <v>13.02</v>
      </c>
      <c r="L20" s="70">
        <f t="shared" si="2"/>
        <v>210.18</v>
      </c>
      <c r="O20" s="70">
        <f>Sheet1!F65</f>
        <v>0.47490663284745827</v>
      </c>
    </row>
    <row r="21" spans="1:15" x14ac:dyDescent="0.15">
      <c r="A21">
        <v>1.7</v>
      </c>
      <c r="B21" s="70">
        <f t="shared" si="0"/>
        <v>42.172480168929148</v>
      </c>
      <c r="C21" s="70">
        <f>A21*Sheet1!D29</f>
        <v>40.799999999999997</v>
      </c>
      <c r="E21" s="70">
        <f t="shared" si="1"/>
        <v>1.3724801689291541</v>
      </c>
      <c r="H21">
        <v>9</v>
      </c>
      <c r="I21" s="113">
        <f>(0.5*Sheet1!D73*(3.141593*((Sheet1!D7/2)*(Sheet1!D7/2)))*(H21*H21*H21)*(Sheet1!D74/100))</f>
        <v>315.50088587471998</v>
      </c>
      <c r="J21" s="70">
        <f>VLOOKUP(I21,B5:C334,2,TRUE)</f>
        <v>259.20000000000005</v>
      </c>
      <c r="K21" s="70">
        <f>J21/Sheet1!D29*Sheet1!D75</f>
        <v>15.120000000000003</v>
      </c>
      <c r="L21" s="70">
        <f t="shared" si="2"/>
        <v>244.08000000000004</v>
      </c>
      <c r="O21" s="70">
        <f>Sheet1!F65</f>
        <v>0.47490663284745827</v>
      </c>
    </row>
    <row r="22" spans="1:15" x14ac:dyDescent="0.15">
      <c r="A22">
        <v>1.8</v>
      </c>
      <c r="B22" s="70">
        <f t="shared" si="0"/>
        <v>44.738697490425764</v>
      </c>
      <c r="C22" s="70">
        <f>A22*Sheet1!D29</f>
        <v>43.2</v>
      </c>
      <c r="E22" s="70">
        <f t="shared" si="1"/>
        <v>1.5386974904257649</v>
      </c>
      <c r="H22">
        <v>9.5</v>
      </c>
      <c r="I22" s="113">
        <f>(0.5*Sheet1!D73*(3.141593*((Sheet1!D7/2)*(Sheet1!D7/2)))*(H22*H22*H22)*(Sheet1!D74/100))</f>
        <v>371.05976958413999</v>
      </c>
      <c r="J22" s="70">
        <f>VLOOKUP(I22,B5:C334,2,TRUE)</f>
        <v>297.60000000000002</v>
      </c>
      <c r="K22" s="70">
        <f>J22/Sheet1!D29*Sheet1!D75</f>
        <v>17.36</v>
      </c>
      <c r="L22" s="70">
        <f t="shared" si="2"/>
        <v>280.24</v>
      </c>
      <c r="O22" s="70">
        <f>Sheet1!F65</f>
        <v>0.47490663284745827</v>
      </c>
    </row>
    <row r="23" spans="1:15" x14ac:dyDescent="0.15">
      <c r="A23">
        <v>1.9</v>
      </c>
      <c r="B23" s="70">
        <f t="shared" si="0"/>
        <v>47.314412944579317</v>
      </c>
      <c r="C23" s="70">
        <f>A23*Sheet1!D29</f>
        <v>45.599999999999994</v>
      </c>
      <c r="E23" s="70">
        <f t="shared" si="1"/>
        <v>1.7144129445793244</v>
      </c>
      <c r="H23">
        <v>10</v>
      </c>
      <c r="I23" s="113">
        <f>(0.5*Sheet1!D73*(3.141593*((Sheet1!D7/2)*(Sheet1!D7/2)))*(H23*H23*H23)*(Sheet1!D74/100))</f>
        <v>432.78585167999995</v>
      </c>
      <c r="J23" s="70">
        <f>VLOOKUP(I23,B5:C334,2,TRUE)</f>
        <v>336</v>
      </c>
      <c r="K23" s="70">
        <f>J23/Sheet1!D29*Sheet1!D75</f>
        <v>19.599999999999998</v>
      </c>
      <c r="L23" s="70">
        <f t="shared" si="2"/>
        <v>316.39999999999998</v>
      </c>
      <c r="O23" s="70">
        <f>Sheet1!F65</f>
        <v>0.47490663284745827</v>
      </c>
    </row>
    <row r="24" spans="1:15" x14ac:dyDescent="0.15">
      <c r="A24">
        <v>2</v>
      </c>
      <c r="B24" s="70">
        <f t="shared" si="0"/>
        <v>49.899626531389835</v>
      </c>
      <c r="C24" s="70">
        <f>A24*Sheet1!D29</f>
        <v>48</v>
      </c>
      <c r="E24" s="70">
        <f t="shared" si="1"/>
        <v>1.8996265313898331</v>
      </c>
      <c r="H24">
        <v>10.5</v>
      </c>
      <c r="I24" s="113">
        <f>(0.5*Sheet1!D73*(3.141593*((Sheet1!D7/2)*(Sheet1!D7/2)))*(H24*H24*H24)*(Sheet1!D74/100))</f>
        <v>501.00372155105998</v>
      </c>
      <c r="J24" s="70">
        <f>VLOOKUP(I24,B5:C334,2,TRUE)</f>
        <v>379.20000000000005</v>
      </c>
      <c r="K24" s="70">
        <f>J24/Sheet1!D29*Sheet1!D75</f>
        <v>22.12</v>
      </c>
      <c r="L24" s="70">
        <f t="shared" si="2"/>
        <v>357.08000000000004</v>
      </c>
      <c r="O24" s="70">
        <f>Sheet1!F65</f>
        <v>0.47490663284745827</v>
      </c>
    </row>
    <row r="25" spans="1:15" x14ac:dyDescent="0.15">
      <c r="A25">
        <v>2.1</v>
      </c>
      <c r="B25" s="70">
        <f t="shared" si="0"/>
        <v>52.494338250857297</v>
      </c>
      <c r="C25" s="70">
        <f>A25*Sheet1!D29</f>
        <v>50.400000000000006</v>
      </c>
      <c r="E25" s="70">
        <f t="shared" si="1"/>
        <v>2.094338250857291</v>
      </c>
      <c r="H25">
        <v>11</v>
      </c>
      <c r="I25" s="113">
        <f>(0.5*Sheet1!D73*(3.141593*((Sheet1!D7/2)*(Sheet1!D7/2)))*(H25*H25*H25)*(Sheet1!D74/100))</f>
        <v>576.03796858607996</v>
      </c>
      <c r="J25" s="70">
        <f>VLOOKUP(I25,B5:C334,2,TRUE)</f>
        <v>424.79999999999995</v>
      </c>
      <c r="K25" s="70">
        <f>J25/Sheet1!D29*Sheet1!D75</f>
        <v>24.779999999999998</v>
      </c>
      <c r="L25" s="70">
        <f t="shared" si="2"/>
        <v>400.02</v>
      </c>
      <c r="O25" s="70">
        <f>Sheet1!F65</f>
        <v>0.47490663284745827</v>
      </c>
    </row>
    <row r="26" spans="1:15" x14ac:dyDescent="0.15">
      <c r="A26">
        <v>2.2000000000000002</v>
      </c>
      <c r="B26" s="70">
        <f t="shared" si="0"/>
        <v>55.098548102981702</v>
      </c>
      <c r="C26" s="70">
        <f>A26*Sheet1!D29</f>
        <v>52.800000000000004</v>
      </c>
      <c r="E26" s="70">
        <f t="shared" si="1"/>
        <v>2.2985481029816985</v>
      </c>
      <c r="H26">
        <v>11.5</v>
      </c>
      <c r="I26" s="113">
        <f>(0.5*Sheet1!D73*(3.141593*((Sheet1!D7/2)*(Sheet1!D7/2)))*(H26*H26*H26)*(Sheet1!D74/100))</f>
        <v>658.21318217381997</v>
      </c>
      <c r="J26" s="70">
        <f>VLOOKUP(I26,B5:C334,2,TRUE)</f>
        <v>472.79999999999995</v>
      </c>
      <c r="K26" s="70">
        <f>J26/Sheet1!D29*Sheet1!D75</f>
        <v>27.58</v>
      </c>
      <c r="L26" s="70">
        <f t="shared" si="2"/>
        <v>445.21999999999997</v>
      </c>
      <c r="O26" s="70">
        <f>Sheet1!F65</f>
        <v>0.47490663284745827</v>
      </c>
    </row>
    <row r="27" spans="1:15" x14ac:dyDescent="0.15">
      <c r="A27">
        <v>2.2999999999999998</v>
      </c>
      <c r="B27" s="70">
        <f t="shared" si="0"/>
        <v>57.712256087763052</v>
      </c>
      <c r="C27" s="70">
        <f>A27*Sheet1!D29</f>
        <v>55.199999999999996</v>
      </c>
      <c r="E27" s="70">
        <f t="shared" si="1"/>
        <v>2.512256087763054</v>
      </c>
      <c r="H27">
        <v>12</v>
      </c>
      <c r="I27" s="113">
        <f>(0.5*Sheet1!D73*(3.141593*((Sheet1!D7/2)*(Sheet1!D7/2)))*(H27*H27*H27)*(Sheet1!D74/100))</f>
        <v>747.85395170304002</v>
      </c>
      <c r="J27" s="70">
        <f>VLOOKUP(I27,B5:C334,2,TRUE)</f>
        <v>516</v>
      </c>
      <c r="K27" s="70">
        <f>J27/Sheet1!D29*Sheet1!D75</f>
        <v>30.099999999999998</v>
      </c>
      <c r="L27" s="70">
        <f t="shared" si="2"/>
        <v>485.9</v>
      </c>
      <c r="O27" s="70">
        <f>Sheet1!F65</f>
        <v>0.47490663284745827</v>
      </c>
    </row>
    <row r="28" spans="1:15" x14ac:dyDescent="0.15">
      <c r="A28">
        <v>2.4</v>
      </c>
      <c r="B28" s="70">
        <f t="shared" si="0"/>
        <v>60.335462205201353</v>
      </c>
      <c r="C28" s="70">
        <f>A28*Sheet1!D29</f>
        <v>57.599999999999994</v>
      </c>
      <c r="E28" s="70">
        <f t="shared" si="1"/>
        <v>2.7354622052013595</v>
      </c>
      <c r="I28" s="113"/>
      <c r="O28" s="70">
        <f>Sheet1!F65</f>
        <v>0.47490663284745827</v>
      </c>
    </row>
    <row r="29" spans="1:15" x14ac:dyDescent="0.15">
      <c r="A29">
        <v>2.5</v>
      </c>
      <c r="B29" s="70">
        <f t="shared" si="0"/>
        <v>62.968166455296611</v>
      </c>
      <c r="C29" s="70">
        <f>A29*Sheet1!D29</f>
        <v>60</v>
      </c>
      <c r="E29" s="70">
        <f t="shared" si="1"/>
        <v>2.9681664552966143</v>
      </c>
      <c r="I29" s="113"/>
      <c r="O29" s="70">
        <f>Sheet1!F65</f>
        <v>0.47490663284745827</v>
      </c>
    </row>
    <row r="30" spans="1:15" x14ac:dyDescent="0.15">
      <c r="A30">
        <v>2.6</v>
      </c>
      <c r="B30" s="70">
        <f t="shared" si="0"/>
        <v>65.610368838048828</v>
      </c>
      <c r="C30" s="70">
        <f>A30*Sheet1!D29</f>
        <v>62.400000000000006</v>
      </c>
      <c r="E30" s="70">
        <f t="shared" si="1"/>
        <v>3.2103688380488182</v>
      </c>
      <c r="I30" s="113"/>
      <c r="O30" s="70">
        <f>Sheet1!F65</f>
        <v>0.47490663284745827</v>
      </c>
    </row>
    <row r="31" spans="1:15" x14ac:dyDescent="0.15">
      <c r="A31">
        <v>2.7</v>
      </c>
      <c r="B31" s="70">
        <f t="shared" si="0"/>
        <v>68.262069353457989</v>
      </c>
      <c r="C31" s="70">
        <f>A31*Sheet1!D29</f>
        <v>64.800000000000011</v>
      </c>
      <c r="E31" s="70">
        <f t="shared" si="1"/>
        <v>3.4620693534579714</v>
      </c>
      <c r="I31" s="113"/>
      <c r="O31" s="70">
        <f>Sheet1!F65</f>
        <v>0.47490663284745827</v>
      </c>
    </row>
    <row r="32" spans="1:15" x14ac:dyDescent="0.15">
      <c r="A32">
        <v>2.8</v>
      </c>
      <c r="B32" s="70">
        <f t="shared" si="0"/>
        <v>70.923268001524065</v>
      </c>
      <c r="C32" s="70">
        <f>A32*Sheet1!D29</f>
        <v>67.199999999999989</v>
      </c>
      <c r="E32" s="70">
        <f t="shared" si="1"/>
        <v>3.7232680015240724</v>
      </c>
      <c r="I32" s="113"/>
      <c r="O32" s="70">
        <f>Sheet1!F65</f>
        <v>0.47490663284745827</v>
      </c>
    </row>
    <row r="33" spans="1:15" x14ac:dyDescent="0.15">
      <c r="A33">
        <v>2.9</v>
      </c>
      <c r="B33" s="70">
        <f t="shared" si="0"/>
        <v>73.593964782247113</v>
      </c>
      <c r="C33" s="70">
        <f>A33*Sheet1!D29</f>
        <v>69.599999999999994</v>
      </c>
      <c r="E33" s="70">
        <f t="shared" si="1"/>
        <v>3.993964782247124</v>
      </c>
      <c r="I33" s="113"/>
      <c r="O33" s="70">
        <f>Sheet1!F65</f>
        <v>0.47490663284745827</v>
      </c>
    </row>
    <row r="34" spans="1:15" x14ac:dyDescent="0.15">
      <c r="A34">
        <v>3</v>
      </c>
      <c r="B34" s="70">
        <f t="shared" si="0"/>
        <v>76.27415969562712</v>
      </c>
      <c r="C34" s="70">
        <f>A34*Sheet1!D29</f>
        <v>72</v>
      </c>
      <c r="E34" s="70">
        <f t="shared" si="1"/>
        <v>4.2741596956271248</v>
      </c>
      <c r="I34" s="113"/>
      <c r="O34" s="70">
        <f>Sheet1!F65</f>
        <v>0.47490663284745827</v>
      </c>
    </row>
    <row r="35" spans="1:15" x14ac:dyDescent="0.15">
      <c r="A35">
        <v>3.1</v>
      </c>
      <c r="B35" s="70">
        <f t="shared" si="0"/>
        <v>78.963852741664084</v>
      </c>
      <c r="C35" s="70">
        <f>A35*Sheet1!D29</f>
        <v>74.400000000000006</v>
      </c>
      <c r="E35" s="70">
        <f t="shared" si="1"/>
        <v>4.5638527416640748</v>
      </c>
      <c r="O35" s="70">
        <f>Sheet1!F65</f>
        <v>0.47490663284745827</v>
      </c>
    </row>
    <row r="36" spans="1:15" x14ac:dyDescent="0.15">
      <c r="A36">
        <v>3.2</v>
      </c>
      <c r="B36" s="70">
        <f t="shared" si="0"/>
        <v>81.663043920357978</v>
      </c>
      <c r="C36" s="70">
        <f>A36*Sheet1!D29</f>
        <v>76.800000000000011</v>
      </c>
      <c r="E36" s="70">
        <f t="shared" si="1"/>
        <v>4.8630439203579732</v>
      </c>
      <c r="O36" s="70">
        <f>Sheet1!F65</f>
        <v>0.47490663284745827</v>
      </c>
    </row>
    <row r="37" spans="1:15" x14ac:dyDescent="0.15">
      <c r="A37">
        <v>3.3</v>
      </c>
      <c r="B37" s="70">
        <f t="shared" si="0"/>
        <v>84.371733231708802</v>
      </c>
      <c r="C37" s="70">
        <f>A37*Sheet1!D29</f>
        <v>79.199999999999989</v>
      </c>
      <c r="E37" s="70">
        <f t="shared" si="1"/>
        <v>5.1717332317088198</v>
      </c>
      <c r="O37" s="70">
        <f>Sheet1!F65</f>
        <v>0.47490663284745827</v>
      </c>
    </row>
    <row r="38" spans="1:15" x14ac:dyDescent="0.15">
      <c r="A38">
        <v>3.4</v>
      </c>
      <c r="B38" s="70">
        <f t="shared" si="0"/>
        <v>87.089920675716613</v>
      </c>
      <c r="C38" s="70">
        <f>A38*Sheet1!D29</f>
        <v>81.599999999999994</v>
      </c>
      <c r="E38" s="70">
        <f t="shared" si="1"/>
        <v>5.4899206757166166</v>
      </c>
      <c r="O38" s="70">
        <f>Sheet1!F65</f>
        <v>0.47490663284745827</v>
      </c>
    </row>
    <row r="39" spans="1:15" x14ac:dyDescent="0.15">
      <c r="A39">
        <v>3.5</v>
      </c>
      <c r="B39" s="70">
        <f t="shared" si="0"/>
        <v>89.817606252381367</v>
      </c>
      <c r="C39" s="70">
        <f>A39*Sheet1!D29</f>
        <v>84</v>
      </c>
      <c r="E39" s="70">
        <f t="shared" si="1"/>
        <v>5.8176062523813634</v>
      </c>
      <c r="O39" s="70">
        <f>Sheet1!F65</f>
        <v>0.47490663284745827</v>
      </c>
    </row>
    <row r="40" spans="1:15" x14ac:dyDescent="0.15">
      <c r="A40">
        <v>3.6</v>
      </c>
      <c r="B40" s="70">
        <f t="shared" si="0"/>
        <v>92.554789961703065</v>
      </c>
      <c r="C40" s="70">
        <f>A40*Sheet1!D29</f>
        <v>86.4</v>
      </c>
      <c r="E40" s="70">
        <f t="shared" si="1"/>
        <v>6.1547899617030595</v>
      </c>
      <c r="O40" s="70">
        <f>Sheet1!F65</f>
        <v>0.47490663284745827</v>
      </c>
    </row>
    <row r="41" spans="1:15" x14ac:dyDescent="0.15">
      <c r="A41">
        <v>3.7</v>
      </c>
      <c r="B41" s="70">
        <f t="shared" si="0"/>
        <v>95.301471803681721</v>
      </c>
      <c r="C41" s="70">
        <f>A41*Sheet1!D29</f>
        <v>88.800000000000011</v>
      </c>
      <c r="E41" s="70">
        <f t="shared" si="1"/>
        <v>6.5014718036817039</v>
      </c>
      <c r="O41" s="70">
        <f>Sheet1!F65</f>
        <v>0.47490663284745827</v>
      </c>
    </row>
    <row r="42" spans="1:15" x14ac:dyDescent="0.15">
      <c r="A42">
        <v>3.8</v>
      </c>
      <c r="B42" s="70">
        <f t="shared" si="0"/>
        <v>98.057651778317279</v>
      </c>
      <c r="C42" s="70">
        <f>A42*Sheet1!D29</f>
        <v>91.199999999999989</v>
      </c>
      <c r="E42" s="70">
        <f t="shared" si="1"/>
        <v>6.8576517783172974</v>
      </c>
      <c r="O42" s="70">
        <f>Sheet1!F65</f>
        <v>0.47490663284745827</v>
      </c>
    </row>
    <row r="43" spans="1:15" x14ac:dyDescent="0.15">
      <c r="A43">
        <v>3.9</v>
      </c>
      <c r="B43" s="70">
        <f t="shared" si="0"/>
        <v>100.82332988560984</v>
      </c>
      <c r="C43" s="70">
        <f>A43*Sheet1!D29</f>
        <v>93.6</v>
      </c>
      <c r="E43" s="70">
        <f t="shared" si="1"/>
        <v>7.2233298856098394</v>
      </c>
      <c r="O43" s="70">
        <f>Sheet1!F65</f>
        <v>0.47490663284745827</v>
      </c>
    </row>
    <row r="44" spans="1:15" x14ac:dyDescent="0.15">
      <c r="A44">
        <v>4</v>
      </c>
      <c r="B44" s="70">
        <f t="shared" si="0"/>
        <v>103.59850612555934</v>
      </c>
      <c r="C44" s="70">
        <f>A44*Sheet1!D29</f>
        <v>96</v>
      </c>
      <c r="E44" s="70">
        <f t="shared" si="1"/>
        <v>7.5985061255593322</v>
      </c>
      <c r="O44" s="70">
        <f>Sheet1!F65</f>
        <v>0.47490663284745827</v>
      </c>
    </row>
    <row r="45" spans="1:15" x14ac:dyDescent="0.15">
      <c r="A45">
        <v>4.0999999999999996</v>
      </c>
      <c r="B45" s="70">
        <f t="shared" si="0"/>
        <v>106.38318049816576</v>
      </c>
      <c r="C45" s="70">
        <f>A45*Sheet1!D29</f>
        <v>98.399999999999991</v>
      </c>
      <c r="E45" s="70">
        <f t="shared" si="1"/>
        <v>7.9831804981657726</v>
      </c>
      <c r="O45" s="70">
        <f>Sheet1!F65</f>
        <v>0.47490663284745827</v>
      </c>
    </row>
    <row r="46" spans="1:15" x14ac:dyDescent="0.15">
      <c r="A46">
        <v>4.2</v>
      </c>
      <c r="B46" s="70">
        <f t="shared" si="0"/>
        <v>109.17735300342918</v>
      </c>
      <c r="C46" s="70">
        <f>A46*Sheet1!D29</f>
        <v>100.80000000000001</v>
      </c>
      <c r="E46" s="70">
        <f t="shared" si="1"/>
        <v>8.3773530034291639</v>
      </c>
      <c r="O46" s="70">
        <f>Sheet1!F65</f>
        <v>0.47490663284745827</v>
      </c>
    </row>
    <row r="47" spans="1:15" x14ac:dyDescent="0.15">
      <c r="A47">
        <v>4.3</v>
      </c>
      <c r="B47" s="70">
        <f t="shared" si="0"/>
        <v>111.98102364134949</v>
      </c>
      <c r="C47" s="70">
        <f>A47*Sheet1!D29</f>
        <v>103.19999999999999</v>
      </c>
      <c r="E47" s="70">
        <f t="shared" si="1"/>
        <v>8.7810236413495026</v>
      </c>
      <c r="O47" s="70">
        <f>Sheet1!F65</f>
        <v>0.47490663284745827</v>
      </c>
    </row>
    <row r="48" spans="1:15" x14ac:dyDescent="0.15">
      <c r="A48">
        <v>4.4000000000000004</v>
      </c>
      <c r="B48" s="70">
        <f t="shared" si="0"/>
        <v>114.7941924119268</v>
      </c>
      <c r="C48" s="70">
        <f>A48*Sheet1!D29</f>
        <v>105.60000000000001</v>
      </c>
      <c r="E48" s="70">
        <f t="shared" si="1"/>
        <v>9.1941924119267942</v>
      </c>
      <c r="O48" s="70">
        <f>Sheet1!F65</f>
        <v>0.47490663284745827</v>
      </c>
    </row>
    <row r="49" spans="1:15" x14ac:dyDescent="0.15">
      <c r="A49">
        <v>4.5</v>
      </c>
      <c r="B49" s="70">
        <f t="shared" si="0"/>
        <v>117.61685931516104</v>
      </c>
      <c r="C49" s="70">
        <f>A49*Sheet1!D29</f>
        <v>108</v>
      </c>
      <c r="E49" s="70">
        <f t="shared" si="1"/>
        <v>9.6168593151610295</v>
      </c>
      <c r="O49" s="70">
        <f>Sheet1!F65</f>
        <v>0.47490663284745827</v>
      </c>
    </row>
    <row r="50" spans="1:15" x14ac:dyDescent="0.15">
      <c r="A50">
        <v>4.5999999999999996</v>
      </c>
      <c r="B50" s="70">
        <f t="shared" si="0"/>
        <v>120.4490243510522</v>
      </c>
      <c r="C50" s="70">
        <f>A50*Sheet1!D29</f>
        <v>110.39999999999999</v>
      </c>
      <c r="E50" s="70">
        <f t="shared" si="1"/>
        <v>10.049024351052216</v>
      </c>
      <c r="O50" s="70">
        <f>Sheet1!F65</f>
        <v>0.47490663284745827</v>
      </c>
    </row>
    <row r="51" spans="1:15" x14ac:dyDescent="0.15">
      <c r="A51">
        <v>4.7</v>
      </c>
      <c r="B51" s="70">
        <f t="shared" si="0"/>
        <v>123.29068751960037</v>
      </c>
      <c r="C51" s="70">
        <f>A51*Sheet1!D29</f>
        <v>112.80000000000001</v>
      </c>
      <c r="E51" s="70">
        <f t="shared" si="1"/>
        <v>10.490687519600355</v>
      </c>
      <c r="O51" s="70">
        <f>Sheet1!F65</f>
        <v>0.47490663284745827</v>
      </c>
    </row>
    <row r="52" spans="1:15" x14ac:dyDescent="0.15">
      <c r="A52">
        <v>4.8</v>
      </c>
      <c r="B52" s="70">
        <f t="shared" si="0"/>
        <v>126.14184882080542</v>
      </c>
      <c r="C52" s="70">
        <f>A52*Sheet1!D29</f>
        <v>115.19999999999999</v>
      </c>
      <c r="E52" s="70">
        <f t="shared" si="1"/>
        <v>10.941848820805438</v>
      </c>
      <c r="O52" s="70">
        <f>Sheet1!F65</f>
        <v>0.47490663284745827</v>
      </c>
    </row>
    <row r="53" spans="1:15" x14ac:dyDescent="0.15">
      <c r="A53">
        <v>4.9000000000000004</v>
      </c>
      <c r="B53" s="70">
        <f t="shared" si="0"/>
        <v>129.00250825466748</v>
      </c>
      <c r="C53" s="70">
        <f>A53*Sheet1!D29</f>
        <v>117.60000000000001</v>
      </c>
      <c r="E53" s="70">
        <f t="shared" si="1"/>
        <v>11.402508254667476</v>
      </c>
      <c r="O53" s="70">
        <f>Sheet1!F65</f>
        <v>0.47490663284745827</v>
      </c>
    </row>
    <row r="54" spans="1:15" x14ac:dyDescent="0.15">
      <c r="A54">
        <v>5</v>
      </c>
      <c r="B54" s="70">
        <f t="shared" si="0"/>
        <v>131.87266582118644</v>
      </c>
      <c r="C54" s="70">
        <f>A54*Sheet1!D29</f>
        <v>120</v>
      </c>
      <c r="E54" s="70">
        <f t="shared" si="1"/>
        <v>11.872665821186457</v>
      </c>
      <c r="O54" s="70">
        <f>Sheet1!F65</f>
        <v>0.47490663284745827</v>
      </c>
    </row>
    <row r="55" spans="1:15" x14ac:dyDescent="0.15">
      <c r="A55">
        <v>5.0999999999999996</v>
      </c>
      <c r="B55" s="70">
        <f t="shared" si="0"/>
        <v>134.75232152036239</v>
      </c>
      <c r="C55" s="70">
        <f>A55*Sheet1!D29</f>
        <v>122.39999999999999</v>
      </c>
      <c r="E55" s="70">
        <f t="shared" si="1"/>
        <v>12.352321520362388</v>
      </c>
      <c r="O55" s="70">
        <f>Sheet1!F65</f>
        <v>0.47490663284745827</v>
      </c>
    </row>
    <row r="56" spans="1:15" x14ac:dyDescent="0.15">
      <c r="A56">
        <v>5.2</v>
      </c>
      <c r="B56" s="70">
        <f t="shared" si="0"/>
        <v>137.64147535219527</v>
      </c>
      <c r="C56" s="70">
        <f>A56*Sheet1!D29</f>
        <v>124.80000000000001</v>
      </c>
      <c r="E56" s="70">
        <f t="shared" si="1"/>
        <v>12.841475352195273</v>
      </c>
      <c r="O56" s="70">
        <f>Sheet1!F65</f>
        <v>0.47490663284745827</v>
      </c>
    </row>
    <row r="57" spans="1:15" x14ac:dyDescent="0.15">
      <c r="A57">
        <v>5.3</v>
      </c>
      <c r="B57" s="70">
        <f t="shared" si="0"/>
        <v>140.5401273166851</v>
      </c>
      <c r="C57" s="70">
        <f>A57*Sheet1!D29</f>
        <v>127.19999999999999</v>
      </c>
      <c r="E57" s="70">
        <f t="shared" si="1"/>
        <v>13.340127316685102</v>
      </c>
      <c r="O57" s="70">
        <f>Sheet1!F65</f>
        <v>0.47490663284745827</v>
      </c>
    </row>
    <row r="58" spans="1:15" x14ac:dyDescent="0.15">
      <c r="A58">
        <v>5.4</v>
      </c>
      <c r="B58" s="70">
        <f t="shared" si="0"/>
        <v>143.4482774138319</v>
      </c>
      <c r="C58" s="70">
        <f>A58*Sheet1!D29</f>
        <v>129.60000000000002</v>
      </c>
      <c r="E58" s="70">
        <f t="shared" si="1"/>
        <v>13.848277413831886</v>
      </c>
      <c r="O58" s="70">
        <f>Sheet1!F65</f>
        <v>0.47490663284745827</v>
      </c>
    </row>
    <row r="59" spans="1:15" x14ac:dyDescent="0.15">
      <c r="A59">
        <v>5.5</v>
      </c>
      <c r="B59" s="70">
        <f t="shared" si="0"/>
        <v>146.36592564363562</v>
      </c>
      <c r="C59" s="70">
        <f>A59*Sheet1!D29</f>
        <v>132</v>
      </c>
      <c r="E59" s="70">
        <f t="shared" si="1"/>
        <v>14.365925643635613</v>
      </c>
      <c r="O59" s="70">
        <f>Sheet1!F65</f>
        <v>0.47490663284745827</v>
      </c>
    </row>
    <row r="60" spans="1:15" x14ac:dyDescent="0.15">
      <c r="A60">
        <v>5.6</v>
      </c>
      <c r="B60" s="70">
        <f t="shared" si="0"/>
        <v>149.29307200609628</v>
      </c>
      <c r="C60" s="70">
        <f>A60*Sheet1!D29</f>
        <v>134.39999999999998</v>
      </c>
      <c r="E60" s="70">
        <f t="shared" si="1"/>
        <v>14.89307200609629</v>
      </c>
      <c r="O60" s="70">
        <f>Sheet1!F65</f>
        <v>0.47490663284745827</v>
      </c>
    </row>
    <row r="61" spans="1:15" x14ac:dyDescent="0.15">
      <c r="A61">
        <v>5.7</v>
      </c>
      <c r="B61" s="70">
        <f t="shared" si="0"/>
        <v>152.22971650121394</v>
      </c>
      <c r="C61" s="70">
        <f>A61*Sheet1!D29</f>
        <v>136.80000000000001</v>
      </c>
      <c r="E61" s="70">
        <f t="shared" si="1"/>
        <v>15.429716501213919</v>
      </c>
      <c r="O61" s="70">
        <f>Sheet1!F65</f>
        <v>0.47490663284745827</v>
      </c>
    </row>
    <row r="62" spans="1:15" x14ac:dyDescent="0.15">
      <c r="A62">
        <v>5.8</v>
      </c>
      <c r="B62" s="70">
        <f t="shared" si="0"/>
        <v>155.17585912898849</v>
      </c>
      <c r="C62" s="70">
        <f>A62*Sheet1!D29</f>
        <v>139.19999999999999</v>
      </c>
      <c r="E62" s="70">
        <f t="shared" si="1"/>
        <v>15.975859128988496</v>
      </c>
      <c r="O62" s="70">
        <f>Sheet1!F65</f>
        <v>0.47490663284745827</v>
      </c>
    </row>
    <row r="63" spans="1:15" x14ac:dyDescent="0.15">
      <c r="A63">
        <v>5.9</v>
      </c>
      <c r="B63" s="70">
        <f t="shared" si="0"/>
        <v>158.13149988942004</v>
      </c>
      <c r="C63" s="70">
        <f>A63*Sheet1!D29</f>
        <v>141.60000000000002</v>
      </c>
      <c r="E63" s="70">
        <f t="shared" si="1"/>
        <v>16.531499889420022</v>
      </c>
      <c r="O63" s="70">
        <f>Sheet1!F65</f>
        <v>0.47490663284745827</v>
      </c>
    </row>
    <row r="64" spans="1:15" x14ac:dyDescent="0.15">
      <c r="A64">
        <v>6</v>
      </c>
      <c r="B64" s="70">
        <f t="shared" si="0"/>
        <v>161.09663878250851</v>
      </c>
      <c r="C64" s="70">
        <f>A64*Sheet1!D29</f>
        <v>144</v>
      </c>
      <c r="E64" s="70">
        <f t="shared" si="1"/>
        <v>17.096638782508499</v>
      </c>
      <c r="O64" s="70">
        <f>Sheet1!F65</f>
        <v>0.47490663284745827</v>
      </c>
    </row>
    <row r="65" spans="1:15" x14ac:dyDescent="0.15">
      <c r="A65">
        <v>6.1</v>
      </c>
      <c r="B65" s="70">
        <f t="shared" si="0"/>
        <v>164.07127580825389</v>
      </c>
      <c r="C65" s="70">
        <f>A65*Sheet1!D29</f>
        <v>146.39999999999998</v>
      </c>
      <c r="E65" s="70">
        <f t="shared" si="1"/>
        <v>17.67127580825392</v>
      </c>
      <c r="O65" s="70">
        <f>Sheet1!F65</f>
        <v>0.47490663284745827</v>
      </c>
    </row>
    <row r="66" spans="1:15" x14ac:dyDescent="0.15">
      <c r="A66">
        <v>6.2</v>
      </c>
      <c r="B66" s="70">
        <f t="shared" si="0"/>
        <v>167.05541096665632</v>
      </c>
      <c r="C66" s="70">
        <f>A66*Sheet1!D29</f>
        <v>148.80000000000001</v>
      </c>
      <c r="E66" s="70">
        <f t="shared" si="1"/>
        <v>18.255410966656299</v>
      </c>
      <c r="O66" s="70">
        <f>Sheet1!F65</f>
        <v>0.47490663284745827</v>
      </c>
    </row>
    <row r="67" spans="1:15" x14ac:dyDescent="0.15">
      <c r="A67">
        <v>6.3</v>
      </c>
      <c r="B67" s="70">
        <f t="shared" si="0"/>
        <v>170.04904425771559</v>
      </c>
      <c r="C67" s="70">
        <f>A67*Sheet1!D29</f>
        <v>151.19999999999999</v>
      </c>
      <c r="E67" s="70">
        <f t="shared" si="1"/>
        <v>18.849044257715619</v>
      </c>
      <c r="O67" s="70">
        <f>Sheet1!F65</f>
        <v>0.47490663284745827</v>
      </c>
    </row>
    <row r="68" spans="1:15" x14ac:dyDescent="0.15">
      <c r="A68">
        <v>6.4</v>
      </c>
      <c r="B68" s="70">
        <f t="shared" si="0"/>
        <v>173.05217568143192</v>
      </c>
      <c r="C68" s="70">
        <f>A68*Sheet1!D29</f>
        <v>153.60000000000002</v>
      </c>
      <c r="E68" s="70">
        <f t="shared" si="1"/>
        <v>19.452175681431893</v>
      </c>
      <c r="O68" s="70">
        <f>Sheet1!F65</f>
        <v>0.47490663284745827</v>
      </c>
    </row>
    <row r="69" spans="1:15" x14ac:dyDescent="0.15">
      <c r="A69">
        <v>6.5</v>
      </c>
      <c r="B69" s="70">
        <f t="shared" ref="B69:B132" si="3">C69+E69</f>
        <v>176.0648052378051</v>
      </c>
      <c r="C69" s="70">
        <f>A69*Sheet1!D29</f>
        <v>156</v>
      </c>
      <c r="E69" s="70">
        <f t="shared" ref="E69:E132" si="4">(A69*A69)*O69</f>
        <v>20.06480523780511</v>
      </c>
      <c r="O69" s="70">
        <f>Sheet1!F65</f>
        <v>0.47490663284745827</v>
      </c>
    </row>
    <row r="70" spans="1:15" x14ac:dyDescent="0.15">
      <c r="A70">
        <v>6.6</v>
      </c>
      <c r="B70" s="70">
        <f t="shared" si="3"/>
        <v>179.08693292683526</v>
      </c>
      <c r="C70" s="70">
        <f>A70*Sheet1!D29</f>
        <v>158.39999999999998</v>
      </c>
      <c r="E70" s="70">
        <f t="shared" si="4"/>
        <v>20.686932926835279</v>
      </c>
      <c r="O70" s="70">
        <f>Sheet1!F65</f>
        <v>0.47490663284745827</v>
      </c>
    </row>
    <row r="71" spans="1:15" x14ac:dyDescent="0.15">
      <c r="A71">
        <v>6.7</v>
      </c>
      <c r="B71" s="70">
        <f t="shared" si="3"/>
        <v>182.11855874852242</v>
      </c>
      <c r="C71" s="70">
        <f>A71*Sheet1!D29</f>
        <v>160.80000000000001</v>
      </c>
      <c r="E71" s="70">
        <f t="shared" si="4"/>
        <v>21.318558748522403</v>
      </c>
      <c r="O71" s="70">
        <f>Sheet1!F65</f>
        <v>0.47490663284745827</v>
      </c>
    </row>
    <row r="72" spans="1:15" x14ac:dyDescent="0.15">
      <c r="A72">
        <v>6.8</v>
      </c>
      <c r="B72" s="70">
        <f t="shared" si="3"/>
        <v>185.15968270286646</v>
      </c>
      <c r="C72" s="70">
        <f>A72*Sheet1!D29</f>
        <v>163.19999999999999</v>
      </c>
      <c r="E72" s="70">
        <f t="shared" si="4"/>
        <v>21.959682702866466</v>
      </c>
      <c r="O72" s="70">
        <f>Sheet1!F65</f>
        <v>0.47490663284745827</v>
      </c>
    </row>
    <row r="73" spans="1:15" x14ac:dyDescent="0.15">
      <c r="A73">
        <v>6.9</v>
      </c>
      <c r="B73" s="70">
        <f t="shared" si="3"/>
        <v>188.21030478986751</v>
      </c>
      <c r="C73" s="70">
        <f>A73*Sheet1!D29</f>
        <v>165.60000000000002</v>
      </c>
      <c r="E73" s="70">
        <f t="shared" si="4"/>
        <v>22.610304789867492</v>
      </c>
      <c r="O73" s="70">
        <f>Sheet1!F65</f>
        <v>0.47490663284745827</v>
      </c>
    </row>
    <row r="74" spans="1:15" x14ac:dyDescent="0.15">
      <c r="A74">
        <v>7</v>
      </c>
      <c r="B74" s="70">
        <f t="shared" si="3"/>
        <v>191.27042500952547</v>
      </c>
      <c r="C74" s="70">
        <f>A74*Sheet1!D29</f>
        <v>168</v>
      </c>
      <c r="E74" s="70">
        <f t="shared" si="4"/>
        <v>23.270425009525454</v>
      </c>
      <c r="O74" s="70">
        <f>Sheet1!F65</f>
        <v>0.47490663284745827</v>
      </c>
    </row>
    <row r="75" spans="1:15" x14ac:dyDescent="0.15">
      <c r="A75">
        <v>7.1</v>
      </c>
      <c r="B75" s="70">
        <f t="shared" si="3"/>
        <v>194.34004336184034</v>
      </c>
      <c r="C75" s="70">
        <f>A75*Sheet1!D29</f>
        <v>170.39999999999998</v>
      </c>
      <c r="E75" s="70">
        <f t="shared" si="4"/>
        <v>23.94004336184037</v>
      </c>
      <c r="O75" s="70">
        <f>Sheet1!F65</f>
        <v>0.47490663284745827</v>
      </c>
    </row>
    <row r="76" spans="1:15" x14ac:dyDescent="0.15">
      <c r="A76">
        <v>7.2</v>
      </c>
      <c r="B76" s="70">
        <f t="shared" si="3"/>
        <v>197.41915984681225</v>
      </c>
      <c r="C76" s="70">
        <f>A76*Sheet1!D29</f>
        <v>172.8</v>
      </c>
      <c r="E76" s="70">
        <f t="shared" si="4"/>
        <v>24.619159846812238</v>
      </c>
      <c r="O76" s="70">
        <f>Sheet1!F65</f>
        <v>0.47490663284745827</v>
      </c>
    </row>
    <row r="77" spans="1:15" x14ac:dyDescent="0.15">
      <c r="A77">
        <v>7.3</v>
      </c>
      <c r="B77" s="70">
        <f t="shared" si="3"/>
        <v>200.50777446444104</v>
      </c>
      <c r="C77" s="70">
        <f>A77*Sheet1!D29</f>
        <v>175.2</v>
      </c>
      <c r="E77" s="70">
        <f t="shared" si="4"/>
        <v>25.307774464441049</v>
      </c>
      <c r="O77" s="70">
        <f>Sheet1!F65</f>
        <v>0.47490663284745827</v>
      </c>
    </row>
    <row r="78" spans="1:15" x14ac:dyDescent="0.15">
      <c r="A78">
        <v>7.4</v>
      </c>
      <c r="B78" s="70">
        <f t="shared" si="3"/>
        <v>203.60588721472683</v>
      </c>
      <c r="C78" s="70">
        <f>A78*Sheet1!D29</f>
        <v>177.60000000000002</v>
      </c>
      <c r="E78" s="70">
        <f t="shared" si="4"/>
        <v>26.005887214726815</v>
      </c>
      <c r="O78" s="70">
        <f>Sheet1!F65</f>
        <v>0.47490663284745827</v>
      </c>
    </row>
    <row r="79" spans="1:15" x14ac:dyDescent="0.15">
      <c r="A79">
        <v>7.5</v>
      </c>
      <c r="B79" s="70">
        <f t="shared" si="3"/>
        <v>206.71349809766951</v>
      </c>
      <c r="C79" s="70">
        <f>A79*Sheet1!D29</f>
        <v>180</v>
      </c>
      <c r="E79" s="70">
        <f t="shared" si="4"/>
        <v>26.713498097669529</v>
      </c>
      <c r="O79" s="70">
        <f>Sheet1!F65</f>
        <v>0.47490663284745827</v>
      </c>
    </row>
    <row r="80" spans="1:15" x14ac:dyDescent="0.15">
      <c r="A80">
        <v>7.6</v>
      </c>
      <c r="B80" s="70">
        <f t="shared" si="3"/>
        <v>209.83060711326917</v>
      </c>
      <c r="C80" s="70">
        <f>A80*Sheet1!D29</f>
        <v>182.39999999999998</v>
      </c>
      <c r="E80" s="70">
        <f t="shared" si="4"/>
        <v>27.43060711326919</v>
      </c>
      <c r="O80" s="70">
        <f>Sheet1!F65</f>
        <v>0.47490663284745827</v>
      </c>
    </row>
    <row r="81" spans="1:15" x14ac:dyDescent="0.15">
      <c r="A81">
        <v>7.7</v>
      </c>
      <c r="B81" s="70">
        <f t="shared" si="3"/>
        <v>212.95721426152582</v>
      </c>
      <c r="C81" s="70">
        <f>A81*Sheet1!D29</f>
        <v>184.8</v>
      </c>
      <c r="E81" s="70">
        <f t="shared" si="4"/>
        <v>28.157214261525805</v>
      </c>
      <c r="O81" s="70">
        <f>Sheet1!F65</f>
        <v>0.47490663284745827</v>
      </c>
    </row>
    <row r="82" spans="1:15" x14ac:dyDescent="0.15">
      <c r="A82">
        <v>7.8</v>
      </c>
      <c r="B82" s="70">
        <f t="shared" si="3"/>
        <v>216.09331954243936</v>
      </c>
      <c r="C82" s="70">
        <f>A82*Sheet1!D29</f>
        <v>187.2</v>
      </c>
      <c r="E82" s="70">
        <f t="shared" si="4"/>
        <v>28.893319542439357</v>
      </c>
      <c r="O82" s="70">
        <f>Sheet1!F65</f>
        <v>0.47490663284745827</v>
      </c>
    </row>
    <row r="83" spans="1:15" x14ac:dyDescent="0.15">
      <c r="A83">
        <v>7.9</v>
      </c>
      <c r="B83" s="70">
        <f t="shared" si="3"/>
        <v>219.2389229560099</v>
      </c>
      <c r="C83" s="70">
        <f>A83*Sheet1!D29</f>
        <v>189.60000000000002</v>
      </c>
      <c r="E83" s="70">
        <f t="shared" si="4"/>
        <v>29.638922956009871</v>
      </c>
      <c r="O83" s="70">
        <f>Sheet1!F65</f>
        <v>0.47490663284745827</v>
      </c>
    </row>
    <row r="84" spans="1:15" x14ac:dyDescent="0.15">
      <c r="A84">
        <v>8</v>
      </c>
      <c r="B84" s="70">
        <f t="shared" si="3"/>
        <v>222.39402450223733</v>
      </c>
      <c r="C84" s="70">
        <f>A84*Sheet1!D29</f>
        <v>192</v>
      </c>
      <c r="E84" s="70">
        <f t="shared" si="4"/>
        <v>30.394024502237329</v>
      </c>
      <c r="O84" s="70">
        <f>Sheet1!F65</f>
        <v>0.47490663284745827</v>
      </c>
    </row>
    <row r="85" spans="1:15" x14ac:dyDescent="0.15">
      <c r="A85">
        <v>8.1</v>
      </c>
      <c r="B85" s="70">
        <f t="shared" si="3"/>
        <v>225.55862418112173</v>
      </c>
      <c r="C85" s="70">
        <f>A85*Sheet1!D29</f>
        <v>194.39999999999998</v>
      </c>
      <c r="E85" s="70">
        <f t="shared" si="4"/>
        <v>31.158624181121738</v>
      </c>
      <c r="O85" s="70">
        <f>Sheet1!F65</f>
        <v>0.47490663284745827</v>
      </c>
    </row>
    <row r="86" spans="1:15" x14ac:dyDescent="0.15">
      <c r="A86">
        <v>8.1999999999999993</v>
      </c>
      <c r="B86" s="70">
        <f t="shared" si="3"/>
        <v>228.73272199266307</v>
      </c>
      <c r="C86" s="70">
        <f>A86*Sheet1!D29</f>
        <v>196.79999999999998</v>
      </c>
      <c r="E86" s="70">
        <f t="shared" si="4"/>
        <v>31.93272199266309</v>
      </c>
      <c r="O86" s="70">
        <f>Sheet1!F65</f>
        <v>0.47490663284745827</v>
      </c>
    </row>
    <row r="87" spans="1:15" x14ac:dyDescent="0.15">
      <c r="A87">
        <v>8.3000000000000007</v>
      </c>
      <c r="B87" s="70">
        <f t="shared" si="3"/>
        <v>231.91631793686142</v>
      </c>
      <c r="C87" s="70">
        <f>A87*Sheet1!D29</f>
        <v>199.20000000000002</v>
      </c>
      <c r="E87" s="70">
        <f t="shared" si="4"/>
        <v>32.716317936861408</v>
      </c>
      <c r="O87" s="70">
        <f>Sheet1!F65</f>
        <v>0.47490663284745827</v>
      </c>
    </row>
    <row r="88" spans="1:15" x14ac:dyDescent="0.15">
      <c r="A88">
        <v>8.4</v>
      </c>
      <c r="B88" s="70">
        <f t="shared" si="3"/>
        <v>235.10941201371668</v>
      </c>
      <c r="C88" s="70">
        <f>A88*Sheet1!D29</f>
        <v>201.60000000000002</v>
      </c>
      <c r="E88" s="70">
        <f t="shared" si="4"/>
        <v>33.509412013716656</v>
      </c>
      <c r="O88" s="70">
        <f>Sheet1!F65</f>
        <v>0.47490663284745827</v>
      </c>
    </row>
    <row r="89" spans="1:15" x14ac:dyDescent="0.15">
      <c r="A89">
        <v>8.5</v>
      </c>
      <c r="B89" s="70">
        <f t="shared" si="3"/>
        <v>238.31200422322885</v>
      </c>
      <c r="C89" s="70">
        <f>A89*Sheet1!D29</f>
        <v>204</v>
      </c>
      <c r="E89" s="70">
        <f t="shared" si="4"/>
        <v>34.312004223228861</v>
      </c>
      <c r="O89" s="70">
        <f>Sheet1!F65</f>
        <v>0.47490663284745827</v>
      </c>
    </row>
    <row r="90" spans="1:15" x14ac:dyDescent="0.15">
      <c r="A90">
        <v>8.6</v>
      </c>
      <c r="B90" s="70">
        <f t="shared" si="3"/>
        <v>241.524094565398</v>
      </c>
      <c r="C90" s="70">
        <f>A90*Sheet1!D29</f>
        <v>206.39999999999998</v>
      </c>
      <c r="E90" s="70">
        <f t="shared" si="4"/>
        <v>35.124094565398011</v>
      </c>
      <c r="O90" s="70">
        <f>Sheet1!F65</f>
        <v>0.47490663284745827</v>
      </c>
    </row>
    <row r="91" spans="1:15" x14ac:dyDescent="0.15">
      <c r="A91">
        <v>8.6999999999999993</v>
      </c>
      <c r="B91" s="70">
        <f t="shared" si="3"/>
        <v>244.74568304022409</v>
      </c>
      <c r="C91" s="70">
        <f>A91*Sheet1!D29</f>
        <v>208.79999999999998</v>
      </c>
      <c r="E91" s="70">
        <f t="shared" si="4"/>
        <v>35.945683040224111</v>
      </c>
      <c r="O91" s="70">
        <f>Sheet1!F65</f>
        <v>0.47490663284745827</v>
      </c>
    </row>
    <row r="92" spans="1:15" x14ac:dyDescent="0.15">
      <c r="A92">
        <v>8.8000000000000007</v>
      </c>
      <c r="B92" s="70">
        <f t="shared" si="3"/>
        <v>247.97676964770719</v>
      </c>
      <c r="C92" s="70">
        <f>A92*Sheet1!D29</f>
        <v>211.20000000000002</v>
      </c>
      <c r="E92" s="70">
        <f t="shared" si="4"/>
        <v>36.776769647707177</v>
      </c>
      <c r="O92" s="70">
        <f>Sheet1!F65</f>
        <v>0.47490663284745827</v>
      </c>
    </row>
    <row r="93" spans="1:15" x14ac:dyDescent="0.15">
      <c r="A93">
        <v>8.9</v>
      </c>
      <c r="B93" s="70">
        <f t="shared" si="3"/>
        <v>251.21735438784719</v>
      </c>
      <c r="C93" s="70">
        <f>A93*Sheet1!D29</f>
        <v>213.60000000000002</v>
      </c>
      <c r="E93" s="70">
        <f t="shared" si="4"/>
        <v>37.617354387847172</v>
      </c>
      <c r="O93" s="70">
        <f>Sheet1!F65</f>
        <v>0.47490663284745827</v>
      </c>
    </row>
    <row r="94" spans="1:15" x14ac:dyDescent="0.15">
      <c r="A94">
        <v>9</v>
      </c>
      <c r="B94" s="70">
        <f t="shared" si="3"/>
        <v>254.46743726064412</v>
      </c>
      <c r="C94" s="70">
        <f>A94*Sheet1!D29</f>
        <v>216</v>
      </c>
      <c r="E94" s="70">
        <f t="shared" si="4"/>
        <v>38.467437260644118</v>
      </c>
      <c r="O94" s="70">
        <f>Sheet1!F65</f>
        <v>0.47490663284745827</v>
      </c>
    </row>
    <row r="95" spans="1:15" x14ac:dyDescent="0.15">
      <c r="A95">
        <v>9.1</v>
      </c>
      <c r="B95" s="70">
        <f t="shared" si="3"/>
        <v>257.72701826609801</v>
      </c>
      <c r="C95" s="70">
        <f>A95*Sheet1!D29</f>
        <v>218.39999999999998</v>
      </c>
      <c r="E95" s="70">
        <f t="shared" si="4"/>
        <v>39.327018266098015</v>
      </c>
      <c r="O95" s="70">
        <f>Sheet1!F65</f>
        <v>0.47490663284745827</v>
      </c>
    </row>
    <row r="96" spans="1:15" x14ac:dyDescent="0.15">
      <c r="A96">
        <v>9.1999999999999993</v>
      </c>
      <c r="B96" s="70">
        <f t="shared" si="3"/>
        <v>260.99609740420885</v>
      </c>
      <c r="C96" s="70">
        <f>A96*Sheet1!D29</f>
        <v>220.79999999999998</v>
      </c>
      <c r="E96" s="70">
        <f t="shared" si="4"/>
        <v>40.196097404208864</v>
      </c>
      <c r="O96" s="70">
        <f>Sheet1!F65</f>
        <v>0.47490663284745827</v>
      </c>
    </row>
    <row r="97" spans="1:15" x14ac:dyDescent="0.15">
      <c r="A97">
        <v>9.3000000000000007</v>
      </c>
      <c r="B97" s="70">
        <f t="shared" si="3"/>
        <v>264.27467467497667</v>
      </c>
      <c r="C97" s="70">
        <f>A97*Sheet1!D29</f>
        <v>223.20000000000002</v>
      </c>
      <c r="E97" s="70">
        <f t="shared" si="4"/>
        <v>41.07467467497667</v>
      </c>
      <c r="O97" s="70">
        <f>Sheet1!F65</f>
        <v>0.47490663284745827</v>
      </c>
    </row>
    <row r="98" spans="1:15" x14ac:dyDescent="0.15">
      <c r="A98">
        <v>9.4</v>
      </c>
      <c r="B98" s="70">
        <f t="shared" si="3"/>
        <v>267.56275007840145</v>
      </c>
      <c r="C98" s="70">
        <f>A98*Sheet1!D29</f>
        <v>225.60000000000002</v>
      </c>
      <c r="E98" s="70">
        <f t="shared" si="4"/>
        <v>41.96275007840142</v>
      </c>
      <c r="O98" s="70">
        <f>Sheet1!F65</f>
        <v>0.47490663284745827</v>
      </c>
    </row>
    <row r="99" spans="1:15" x14ac:dyDescent="0.15">
      <c r="A99">
        <v>9.5</v>
      </c>
      <c r="B99" s="70">
        <f t="shared" si="3"/>
        <v>270.86032361448309</v>
      </c>
      <c r="C99" s="70">
        <f>A99*Sheet1!D29</f>
        <v>228</v>
      </c>
      <c r="E99" s="70">
        <f t="shared" si="4"/>
        <v>42.860323614483107</v>
      </c>
      <c r="O99" s="70">
        <f>Sheet1!F65</f>
        <v>0.47490663284745827</v>
      </c>
    </row>
    <row r="100" spans="1:15" x14ac:dyDescent="0.15">
      <c r="A100">
        <v>9.6</v>
      </c>
      <c r="B100" s="70">
        <f t="shared" si="3"/>
        <v>274.16739528322171</v>
      </c>
      <c r="C100" s="70">
        <f>A100*Sheet1!D29</f>
        <v>230.39999999999998</v>
      </c>
      <c r="E100" s="70">
        <f t="shared" si="4"/>
        <v>43.767395283221752</v>
      </c>
      <c r="O100" s="70">
        <f>Sheet1!F65</f>
        <v>0.47490663284745827</v>
      </c>
    </row>
    <row r="101" spans="1:15" x14ac:dyDescent="0.15">
      <c r="A101">
        <v>9.6999999999999993</v>
      </c>
      <c r="B101" s="70">
        <f t="shared" si="3"/>
        <v>277.48396508461735</v>
      </c>
      <c r="C101" s="70">
        <f>A101*Sheet1!D29</f>
        <v>232.79999999999998</v>
      </c>
      <c r="E101" s="70">
        <f t="shared" si="4"/>
        <v>44.683965084617341</v>
      </c>
      <c r="O101" s="70">
        <f>Sheet1!F65</f>
        <v>0.47490663284745827</v>
      </c>
    </row>
    <row r="102" spans="1:15" x14ac:dyDescent="0.15">
      <c r="A102">
        <v>9.8000000000000007</v>
      </c>
      <c r="B102" s="70">
        <f t="shared" si="3"/>
        <v>280.81003301866991</v>
      </c>
      <c r="C102" s="70">
        <f>A102*Sheet1!D29</f>
        <v>235.20000000000002</v>
      </c>
      <c r="E102" s="70">
        <f t="shared" si="4"/>
        <v>45.610033018669903</v>
      </c>
      <c r="O102" s="70">
        <f>Sheet1!F65</f>
        <v>0.47490663284745827</v>
      </c>
    </row>
    <row r="103" spans="1:15" x14ac:dyDescent="0.15">
      <c r="A103">
        <v>9.9</v>
      </c>
      <c r="B103" s="70">
        <f t="shared" si="3"/>
        <v>284.14559908537939</v>
      </c>
      <c r="C103" s="70">
        <f>A103*Sheet1!D29</f>
        <v>237.60000000000002</v>
      </c>
      <c r="E103" s="70">
        <f t="shared" si="4"/>
        <v>46.545599085379386</v>
      </c>
      <c r="O103" s="70">
        <f>Sheet1!F65</f>
        <v>0.47490663284745827</v>
      </c>
    </row>
    <row r="104" spans="1:15" x14ac:dyDescent="0.15">
      <c r="A104">
        <v>10</v>
      </c>
      <c r="B104" s="70">
        <f t="shared" si="3"/>
        <v>287.49066328474584</v>
      </c>
      <c r="C104" s="70">
        <f>A104*Sheet1!D29</f>
        <v>240</v>
      </c>
      <c r="E104" s="70">
        <f t="shared" si="4"/>
        <v>47.490663284745828</v>
      </c>
      <c r="O104" s="70">
        <f>Sheet1!F65</f>
        <v>0.47490663284745827</v>
      </c>
    </row>
    <row r="105" spans="1:15" x14ac:dyDescent="0.15">
      <c r="A105">
        <v>10.1</v>
      </c>
      <c r="B105" s="70">
        <f t="shared" si="3"/>
        <v>290.8452256167692</v>
      </c>
      <c r="C105" s="70">
        <f>A105*Sheet1!D29</f>
        <v>242.39999999999998</v>
      </c>
      <c r="E105" s="70">
        <f t="shared" si="4"/>
        <v>48.445225616769214</v>
      </c>
      <c r="O105" s="70">
        <f>Sheet1!F65</f>
        <v>0.47490663284745827</v>
      </c>
    </row>
    <row r="106" spans="1:15" x14ac:dyDescent="0.15">
      <c r="A106">
        <v>10.199999999999999</v>
      </c>
      <c r="B106" s="70">
        <f t="shared" si="3"/>
        <v>294.20928608144953</v>
      </c>
      <c r="C106" s="70">
        <f>A106*Sheet1!D29</f>
        <v>244.79999999999998</v>
      </c>
      <c r="E106" s="70">
        <f t="shared" si="4"/>
        <v>49.409286081449551</v>
      </c>
      <c r="O106" s="70">
        <f>Sheet1!F65</f>
        <v>0.47490663284745827</v>
      </c>
    </row>
    <row r="107" spans="1:15" x14ac:dyDescent="0.15">
      <c r="A107">
        <v>10.3</v>
      </c>
      <c r="B107" s="70">
        <f t="shared" si="3"/>
        <v>297.58284467878684</v>
      </c>
      <c r="C107" s="70">
        <f>A107*Sheet1!D29</f>
        <v>247.20000000000002</v>
      </c>
      <c r="E107" s="70">
        <f t="shared" si="4"/>
        <v>50.382844678786853</v>
      </c>
      <c r="O107" s="70">
        <f>Sheet1!F65</f>
        <v>0.47490663284745827</v>
      </c>
    </row>
    <row r="108" spans="1:15" x14ac:dyDescent="0.15">
      <c r="A108">
        <v>10.4</v>
      </c>
      <c r="B108" s="70">
        <f t="shared" si="3"/>
        <v>300.96590140878112</v>
      </c>
      <c r="C108" s="70">
        <f>A108*Sheet1!D29</f>
        <v>249.60000000000002</v>
      </c>
      <c r="E108" s="70">
        <f t="shared" si="4"/>
        <v>51.365901408781092</v>
      </c>
      <c r="O108" s="70">
        <f>Sheet1!F65</f>
        <v>0.47490663284745827</v>
      </c>
    </row>
    <row r="109" spans="1:15" x14ac:dyDescent="0.15">
      <c r="A109">
        <v>10.5</v>
      </c>
      <c r="B109" s="70">
        <f t="shared" si="3"/>
        <v>304.35845627143226</v>
      </c>
      <c r="C109" s="70">
        <f>A109*Sheet1!D29</f>
        <v>252</v>
      </c>
      <c r="E109" s="70">
        <f t="shared" si="4"/>
        <v>52.358456271432274</v>
      </c>
      <c r="O109" s="70">
        <f>Sheet1!F65</f>
        <v>0.47490663284745827</v>
      </c>
    </row>
    <row r="110" spans="1:15" x14ac:dyDescent="0.15">
      <c r="A110">
        <v>10.6</v>
      </c>
      <c r="B110" s="70">
        <f t="shared" si="3"/>
        <v>307.76050926674037</v>
      </c>
      <c r="C110" s="70">
        <f>A110*Sheet1!D29</f>
        <v>254.39999999999998</v>
      </c>
      <c r="E110" s="70">
        <f t="shared" si="4"/>
        <v>53.360509266740408</v>
      </c>
      <c r="O110" s="70">
        <f>Sheet1!F65</f>
        <v>0.47490663284745827</v>
      </c>
    </row>
    <row r="111" spans="1:15" x14ac:dyDescent="0.15">
      <c r="A111">
        <v>10.7</v>
      </c>
      <c r="B111" s="70">
        <f t="shared" si="3"/>
        <v>311.17206039470545</v>
      </c>
      <c r="C111" s="70">
        <f>A111*Sheet1!D29</f>
        <v>256.79999999999995</v>
      </c>
      <c r="E111" s="70">
        <f t="shared" si="4"/>
        <v>54.372060394705485</v>
      </c>
      <c r="O111" s="70">
        <f>Sheet1!F65</f>
        <v>0.47490663284745827</v>
      </c>
    </row>
    <row r="112" spans="1:15" x14ac:dyDescent="0.15">
      <c r="A112">
        <v>10.8</v>
      </c>
      <c r="B112" s="70">
        <f t="shared" si="3"/>
        <v>314.59310965532757</v>
      </c>
      <c r="C112" s="70">
        <f>A112*Sheet1!D29</f>
        <v>259.20000000000005</v>
      </c>
      <c r="E112" s="70">
        <f t="shared" si="4"/>
        <v>55.393109655327542</v>
      </c>
      <c r="O112" s="70">
        <f>Sheet1!F65</f>
        <v>0.47490663284745827</v>
      </c>
    </row>
    <row r="113" spans="1:15" x14ac:dyDescent="0.15">
      <c r="A113">
        <v>10.9</v>
      </c>
      <c r="B113" s="70">
        <f t="shared" si="3"/>
        <v>318.02365704860654</v>
      </c>
      <c r="C113" s="70">
        <f>A113*Sheet1!D29</f>
        <v>261.60000000000002</v>
      </c>
      <c r="E113" s="70">
        <f t="shared" si="4"/>
        <v>56.423657048606515</v>
      </c>
      <c r="O113" s="70">
        <f>Sheet1!F65</f>
        <v>0.47490663284745827</v>
      </c>
    </row>
    <row r="114" spans="1:15" x14ac:dyDescent="0.15">
      <c r="A114">
        <v>11</v>
      </c>
      <c r="B114" s="70">
        <f t="shared" si="3"/>
        <v>321.46370257454248</v>
      </c>
      <c r="C114" s="70">
        <f>A114*Sheet1!D29</f>
        <v>264</v>
      </c>
      <c r="E114" s="70">
        <f t="shared" si="4"/>
        <v>57.463702574542452</v>
      </c>
      <c r="O114" s="70">
        <f>Sheet1!F65</f>
        <v>0.47490663284745827</v>
      </c>
    </row>
    <row r="115" spans="1:15" x14ac:dyDescent="0.15">
      <c r="A115">
        <v>11.1</v>
      </c>
      <c r="B115" s="70">
        <f t="shared" si="3"/>
        <v>324.91324623313528</v>
      </c>
      <c r="C115" s="70">
        <f>A115*Sheet1!D29</f>
        <v>266.39999999999998</v>
      </c>
      <c r="E115" s="70">
        <f t="shared" si="4"/>
        <v>58.513246233135327</v>
      </c>
      <c r="O115" s="70">
        <f>Sheet1!F65</f>
        <v>0.47490663284745827</v>
      </c>
    </row>
    <row r="116" spans="1:15" x14ac:dyDescent="0.15">
      <c r="A116">
        <v>11.2</v>
      </c>
      <c r="B116" s="70">
        <f t="shared" si="3"/>
        <v>328.37228802438511</v>
      </c>
      <c r="C116" s="70">
        <f>A116*Sheet1!D29</f>
        <v>268.79999999999995</v>
      </c>
      <c r="E116" s="70">
        <f t="shared" si="4"/>
        <v>59.572288024385159</v>
      </c>
      <c r="O116" s="70">
        <f>Sheet1!F65</f>
        <v>0.47490663284745827</v>
      </c>
    </row>
    <row r="117" spans="1:15" x14ac:dyDescent="0.15">
      <c r="A117">
        <v>11.3</v>
      </c>
      <c r="B117" s="70">
        <f t="shared" si="3"/>
        <v>331.84082794829197</v>
      </c>
      <c r="C117" s="70">
        <f>A117*Sheet1!D29</f>
        <v>271.20000000000005</v>
      </c>
      <c r="E117" s="70">
        <f t="shared" si="4"/>
        <v>60.64082794829195</v>
      </c>
      <c r="O117" s="70">
        <f>Sheet1!F65</f>
        <v>0.47490663284745827</v>
      </c>
    </row>
    <row r="118" spans="1:15" x14ac:dyDescent="0.15">
      <c r="A118">
        <v>11.4</v>
      </c>
      <c r="B118" s="70">
        <f t="shared" si="3"/>
        <v>335.31886600485569</v>
      </c>
      <c r="C118" s="70">
        <f>A118*Sheet1!D29</f>
        <v>273.60000000000002</v>
      </c>
      <c r="E118" s="70">
        <f t="shared" si="4"/>
        <v>61.718866004855677</v>
      </c>
      <c r="O118" s="70">
        <f>Sheet1!F65</f>
        <v>0.47490663284745827</v>
      </c>
    </row>
    <row r="119" spans="1:15" x14ac:dyDescent="0.15">
      <c r="A119">
        <v>11.5</v>
      </c>
      <c r="B119" s="70">
        <f t="shared" si="3"/>
        <v>338.80640219407633</v>
      </c>
      <c r="C119" s="70">
        <f>A119*Sheet1!D29</f>
        <v>276</v>
      </c>
      <c r="E119" s="70">
        <f t="shared" si="4"/>
        <v>62.806402194076355</v>
      </c>
      <c r="O119" s="70">
        <f>Sheet1!F65</f>
        <v>0.47490663284745827</v>
      </c>
    </row>
    <row r="120" spans="1:15" x14ac:dyDescent="0.15">
      <c r="A120">
        <v>11.6</v>
      </c>
      <c r="B120" s="70">
        <f t="shared" si="3"/>
        <v>342.30343651595399</v>
      </c>
      <c r="C120" s="70">
        <f>A120*Sheet1!D29</f>
        <v>278.39999999999998</v>
      </c>
      <c r="E120" s="70">
        <f t="shared" si="4"/>
        <v>63.903436515953985</v>
      </c>
      <c r="O120" s="70">
        <f>Sheet1!F65</f>
        <v>0.47490663284745827</v>
      </c>
    </row>
    <row r="121" spans="1:15" x14ac:dyDescent="0.15">
      <c r="A121">
        <v>11.7</v>
      </c>
      <c r="B121" s="70">
        <f t="shared" si="3"/>
        <v>345.80996897048851</v>
      </c>
      <c r="C121" s="70">
        <f>A121*Sheet1!D29</f>
        <v>280.79999999999995</v>
      </c>
      <c r="E121" s="70">
        <f t="shared" si="4"/>
        <v>65.009968970488558</v>
      </c>
      <c r="O121" s="70">
        <f>Sheet1!F65</f>
        <v>0.47490663284745827</v>
      </c>
    </row>
    <row r="122" spans="1:15" x14ac:dyDescent="0.15">
      <c r="A122">
        <v>11.8</v>
      </c>
      <c r="B122" s="70">
        <f t="shared" si="3"/>
        <v>349.32599955768012</v>
      </c>
      <c r="C122" s="70">
        <f>A122*Sheet1!D29</f>
        <v>283.20000000000005</v>
      </c>
      <c r="E122" s="70">
        <f t="shared" si="4"/>
        <v>66.125999557680089</v>
      </c>
      <c r="O122" s="70">
        <f>Sheet1!F65</f>
        <v>0.47490663284745827</v>
      </c>
    </row>
    <row r="123" spans="1:15" x14ac:dyDescent="0.15">
      <c r="A123">
        <v>11.9</v>
      </c>
      <c r="B123" s="70">
        <f t="shared" si="3"/>
        <v>352.85152827752859</v>
      </c>
      <c r="C123" s="70">
        <f>A123*Sheet1!D29</f>
        <v>285.60000000000002</v>
      </c>
      <c r="E123" s="70">
        <f t="shared" si="4"/>
        <v>67.251528277528578</v>
      </c>
      <c r="O123" s="70">
        <f>Sheet1!F65</f>
        <v>0.47490663284745827</v>
      </c>
    </row>
    <row r="124" spans="1:15" x14ac:dyDescent="0.15">
      <c r="A124">
        <v>12</v>
      </c>
      <c r="B124" s="70">
        <f t="shared" si="3"/>
        <v>356.38655513003403</v>
      </c>
      <c r="C124" s="70">
        <f>A124*Sheet1!D29</f>
        <v>288</v>
      </c>
      <c r="E124" s="70">
        <f t="shared" si="4"/>
        <v>68.386555130033997</v>
      </c>
      <c r="O124" s="70">
        <f>Sheet1!F65</f>
        <v>0.47490663284745827</v>
      </c>
    </row>
    <row r="125" spans="1:15" x14ac:dyDescent="0.15">
      <c r="A125">
        <v>12.1</v>
      </c>
      <c r="B125" s="70">
        <f t="shared" si="3"/>
        <v>359.93108011519632</v>
      </c>
      <c r="C125" s="70">
        <f>A125*Sheet1!D29</f>
        <v>290.39999999999998</v>
      </c>
      <c r="E125" s="70">
        <f t="shared" si="4"/>
        <v>69.53108011519636</v>
      </c>
      <c r="O125" s="70">
        <f>Sheet1!F65</f>
        <v>0.47490663284745827</v>
      </c>
    </row>
    <row r="126" spans="1:15" x14ac:dyDescent="0.15">
      <c r="A126">
        <v>12.2</v>
      </c>
      <c r="B126" s="70">
        <f t="shared" si="3"/>
        <v>363.48510323301565</v>
      </c>
      <c r="C126" s="70">
        <f>A126*Sheet1!D29</f>
        <v>292.79999999999995</v>
      </c>
      <c r="E126" s="70">
        <f t="shared" si="4"/>
        <v>70.685103233015681</v>
      </c>
      <c r="O126" s="70">
        <f>Sheet1!F65</f>
        <v>0.47490663284745827</v>
      </c>
    </row>
    <row r="127" spans="1:15" x14ac:dyDescent="0.15">
      <c r="A127">
        <v>12.3</v>
      </c>
      <c r="B127" s="70">
        <f t="shared" si="3"/>
        <v>367.04862448349201</v>
      </c>
      <c r="C127" s="70">
        <f>A127*Sheet1!D29</f>
        <v>295.20000000000005</v>
      </c>
      <c r="E127" s="70">
        <f t="shared" si="4"/>
        <v>71.848624483491975</v>
      </c>
      <c r="O127" s="70">
        <f>Sheet1!F65</f>
        <v>0.47490663284745827</v>
      </c>
    </row>
    <row r="128" spans="1:15" x14ac:dyDescent="0.15">
      <c r="A128">
        <v>12.4</v>
      </c>
      <c r="B128" s="70">
        <f t="shared" si="3"/>
        <v>370.62164386662522</v>
      </c>
      <c r="C128" s="70">
        <f>A128*Sheet1!D29</f>
        <v>297.60000000000002</v>
      </c>
      <c r="E128" s="70">
        <f t="shared" si="4"/>
        <v>73.021643866625197</v>
      </c>
      <c r="O128" s="70">
        <f>Sheet1!F65</f>
        <v>0.47490663284745827</v>
      </c>
    </row>
    <row r="129" spans="1:15" x14ac:dyDescent="0.15">
      <c r="A129">
        <v>12.5</v>
      </c>
      <c r="B129" s="70">
        <f t="shared" si="3"/>
        <v>374.20416138241535</v>
      </c>
      <c r="C129" s="70">
        <f>A129*Sheet1!D29</f>
        <v>300</v>
      </c>
      <c r="E129" s="70">
        <f t="shared" si="4"/>
        <v>74.20416138241535</v>
      </c>
      <c r="O129" s="70">
        <f>Sheet1!F65</f>
        <v>0.47490663284745827</v>
      </c>
    </row>
    <row r="130" spans="1:15" x14ac:dyDescent="0.15">
      <c r="A130">
        <v>12.6</v>
      </c>
      <c r="B130" s="70">
        <f t="shared" si="3"/>
        <v>377.79617703086245</v>
      </c>
      <c r="C130" s="70">
        <f>A130*Sheet1!D29</f>
        <v>302.39999999999998</v>
      </c>
      <c r="E130" s="70">
        <f t="shared" si="4"/>
        <v>75.396177030862475</v>
      </c>
      <c r="O130" s="70">
        <f>Sheet1!F65</f>
        <v>0.47490663284745827</v>
      </c>
    </row>
    <row r="131" spans="1:15" x14ac:dyDescent="0.15">
      <c r="A131">
        <v>12.7</v>
      </c>
      <c r="B131" s="70">
        <f t="shared" si="3"/>
        <v>381.39769081196653</v>
      </c>
      <c r="C131" s="70">
        <f>A131*Sheet1!D29</f>
        <v>304.79999999999995</v>
      </c>
      <c r="E131" s="70">
        <f t="shared" si="4"/>
        <v>76.597690811966544</v>
      </c>
      <c r="O131" s="70">
        <f>Sheet1!F65</f>
        <v>0.47490663284745827</v>
      </c>
    </row>
    <row r="132" spans="1:15" x14ac:dyDescent="0.15">
      <c r="A132">
        <v>12.8</v>
      </c>
      <c r="B132" s="70">
        <f t="shared" si="3"/>
        <v>385.00870272572763</v>
      </c>
      <c r="C132" s="70">
        <f>A132*Sheet1!D29</f>
        <v>307.20000000000005</v>
      </c>
      <c r="E132" s="70">
        <f t="shared" si="4"/>
        <v>77.808702725727571</v>
      </c>
      <c r="O132" s="70">
        <f>Sheet1!F65</f>
        <v>0.47490663284745827</v>
      </c>
    </row>
    <row r="133" spans="1:15" x14ac:dyDescent="0.15">
      <c r="A133">
        <v>12.9</v>
      </c>
      <c r="B133" s="70">
        <f t="shared" ref="B133:B196" si="5">C133+E133</f>
        <v>388.62921277214554</v>
      </c>
      <c r="C133" s="70">
        <f>A133*Sheet1!D29</f>
        <v>309.60000000000002</v>
      </c>
      <c r="E133" s="70">
        <f t="shared" ref="E133:E196" si="6">(A133*A133)*O133</f>
        <v>79.029212772145527</v>
      </c>
      <c r="O133" s="70">
        <f>Sheet1!F65</f>
        <v>0.47490663284745827</v>
      </c>
    </row>
    <row r="134" spans="1:15" x14ac:dyDescent="0.15">
      <c r="A134">
        <v>13</v>
      </c>
      <c r="B134" s="70">
        <f t="shared" si="5"/>
        <v>392.25922095122041</v>
      </c>
      <c r="C134" s="70">
        <f>A134*Sheet1!D29</f>
        <v>312</v>
      </c>
      <c r="E134" s="70">
        <f t="shared" si="6"/>
        <v>80.259220951220442</v>
      </c>
      <c r="O134" s="70">
        <f>Sheet1!F65</f>
        <v>0.47490663284745827</v>
      </c>
    </row>
    <row r="135" spans="1:15" x14ac:dyDescent="0.15">
      <c r="A135">
        <v>13.1</v>
      </c>
      <c r="B135" s="70">
        <f t="shared" si="5"/>
        <v>395.89872726295226</v>
      </c>
      <c r="C135" s="70">
        <f>A135*Sheet1!D29</f>
        <v>314.39999999999998</v>
      </c>
      <c r="E135" s="70">
        <f t="shared" si="6"/>
        <v>81.498727262952301</v>
      </c>
      <c r="O135" s="70">
        <f>Sheet1!F65</f>
        <v>0.47490663284745827</v>
      </c>
    </row>
    <row r="136" spans="1:15" x14ac:dyDescent="0.15">
      <c r="A136">
        <v>13.2</v>
      </c>
      <c r="B136" s="70">
        <f t="shared" si="5"/>
        <v>399.54773170734109</v>
      </c>
      <c r="C136" s="70">
        <f>A136*Sheet1!D29</f>
        <v>316.79999999999995</v>
      </c>
      <c r="E136" s="70">
        <f t="shared" si="6"/>
        <v>82.747731707341117</v>
      </c>
      <c r="O136" s="70">
        <f>Sheet1!F65</f>
        <v>0.47490663284745827</v>
      </c>
    </row>
    <row r="137" spans="1:15" x14ac:dyDescent="0.15">
      <c r="A137">
        <v>13.3</v>
      </c>
      <c r="B137" s="70">
        <f t="shared" si="5"/>
        <v>403.20623428438694</v>
      </c>
      <c r="C137" s="70">
        <f>A137*Sheet1!D29</f>
        <v>319.20000000000005</v>
      </c>
      <c r="E137" s="70">
        <f t="shared" si="6"/>
        <v>84.006234284386906</v>
      </c>
      <c r="O137" s="70">
        <f>Sheet1!F65</f>
        <v>0.47490663284745827</v>
      </c>
    </row>
    <row r="138" spans="1:15" x14ac:dyDescent="0.15">
      <c r="A138">
        <v>13.4</v>
      </c>
      <c r="B138" s="70">
        <f t="shared" si="5"/>
        <v>406.87423499408965</v>
      </c>
      <c r="C138" s="70">
        <f>A138*Sheet1!D29</f>
        <v>321.60000000000002</v>
      </c>
      <c r="E138" s="70">
        <f t="shared" si="6"/>
        <v>85.27423499408961</v>
      </c>
      <c r="O138" s="70">
        <f>Sheet1!F65</f>
        <v>0.47490663284745827</v>
      </c>
    </row>
    <row r="139" spans="1:15" x14ac:dyDescent="0.15">
      <c r="A139">
        <v>13.5</v>
      </c>
      <c r="B139" s="70">
        <f t="shared" si="5"/>
        <v>410.55173383644927</v>
      </c>
      <c r="C139" s="70">
        <f>A139*Sheet1!D29</f>
        <v>324</v>
      </c>
      <c r="E139" s="70">
        <f t="shared" si="6"/>
        <v>86.551733836449273</v>
      </c>
      <c r="O139" s="70">
        <f>Sheet1!F65</f>
        <v>0.47490663284745827</v>
      </c>
    </row>
    <row r="140" spans="1:15" x14ac:dyDescent="0.15">
      <c r="A140">
        <v>13.6</v>
      </c>
      <c r="B140" s="70">
        <f t="shared" si="5"/>
        <v>414.23873081146587</v>
      </c>
      <c r="C140" s="70">
        <f>A140*Sheet1!D29</f>
        <v>326.39999999999998</v>
      </c>
      <c r="E140" s="70">
        <f t="shared" si="6"/>
        <v>87.838730811465865</v>
      </c>
      <c r="O140" s="70">
        <f>Sheet1!F65</f>
        <v>0.47490663284745827</v>
      </c>
    </row>
    <row r="141" spans="1:15" x14ac:dyDescent="0.15">
      <c r="A141">
        <v>13.7</v>
      </c>
      <c r="B141" s="70">
        <f t="shared" si="5"/>
        <v>417.93522591913938</v>
      </c>
      <c r="C141" s="70">
        <f>A141*Sheet1!D29</f>
        <v>328.79999999999995</v>
      </c>
      <c r="E141" s="70">
        <f t="shared" si="6"/>
        <v>89.13522591913943</v>
      </c>
      <c r="O141" s="70">
        <f>Sheet1!F65</f>
        <v>0.47490663284745827</v>
      </c>
    </row>
    <row r="142" spans="1:15" x14ac:dyDescent="0.15">
      <c r="A142">
        <v>13.8</v>
      </c>
      <c r="B142" s="70">
        <f t="shared" si="5"/>
        <v>421.64121915946998</v>
      </c>
      <c r="C142" s="70">
        <f>A142*Sheet1!D29</f>
        <v>331.20000000000005</v>
      </c>
      <c r="E142" s="70">
        <f t="shared" si="6"/>
        <v>90.441219159469966</v>
      </c>
      <c r="O142" s="70">
        <f>Sheet1!F65</f>
        <v>0.47490663284745827</v>
      </c>
    </row>
    <row r="143" spans="1:15" x14ac:dyDescent="0.15">
      <c r="A143">
        <v>13.9</v>
      </c>
      <c r="B143" s="70">
        <f t="shared" si="5"/>
        <v>425.35671053245744</v>
      </c>
      <c r="C143" s="70">
        <f>A143*Sheet1!D29</f>
        <v>333.6</v>
      </c>
      <c r="E143" s="70">
        <f t="shared" si="6"/>
        <v>91.756710532457419</v>
      </c>
      <c r="O143" s="70">
        <f>Sheet1!F65</f>
        <v>0.47490663284745827</v>
      </c>
    </row>
    <row r="144" spans="1:15" x14ac:dyDescent="0.15">
      <c r="A144">
        <v>14</v>
      </c>
      <c r="B144" s="70">
        <f t="shared" si="5"/>
        <v>429.08170003810181</v>
      </c>
      <c r="C144" s="70">
        <f>A144*Sheet1!D29</f>
        <v>336</v>
      </c>
      <c r="E144" s="70">
        <f t="shared" si="6"/>
        <v>93.081700038101815</v>
      </c>
      <c r="O144" s="70">
        <f>Sheet1!F65</f>
        <v>0.47490663284745827</v>
      </c>
    </row>
    <row r="145" spans="1:15" x14ac:dyDescent="0.15">
      <c r="A145">
        <v>14.1</v>
      </c>
      <c r="B145" s="70">
        <f t="shared" si="5"/>
        <v>432.81618767640316</v>
      </c>
      <c r="C145" s="70">
        <f>A145*Sheet1!D29</f>
        <v>338.4</v>
      </c>
      <c r="E145" s="70">
        <f t="shared" si="6"/>
        <v>94.416187676403183</v>
      </c>
      <c r="O145" s="70">
        <f>Sheet1!F65</f>
        <v>0.47490663284745827</v>
      </c>
    </row>
    <row r="146" spans="1:15" x14ac:dyDescent="0.15">
      <c r="A146">
        <v>14.2</v>
      </c>
      <c r="B146" s="70">
        <f t="shared" si="5"/>
        <v>436.56017344736142</v>
      </c>
      <c r="C146" s="70">
        <f>A146*Sheet1!D29</f>
        <v>340.79999999999995</v>
      </c>
      <c r="E146" s="70">
        <f t="shared" si="6"/>
        <v>95.760173447361481</v>
      </c>
      <c r="O146" s="70">
        <f>Sheet1!F65</f>
        <v>0.47490663284745827</v>
      </c>
    </row>
    <row r="147" spans="1:15" x14ac:dyDescent="0.15">
      <c r="A147">
        <v>14.3</v>
      </c>
      <c r="B147" s="70">
        <f t="shared" si="5"/>
        <v>440.31365735097677</v>
      </c>
      <c r="C147" s="70">
        <f>A147*Sheet1!D29</f>
        <v>343.20000000000005</v>
      </c>
      <c r="E147" s="70">
        <f t="shared" si="6"/>
        <v>97.113657350976752</v>
      </c>
      <c r="O147" s="70">
        <f>Sheet1!F65</f>
        <v>0.47490663284745827</v>
      </c>
    </row>
    <row r="148" spans="1:15" x14ac:dyDescent="0.15">
      <c r="A148">
        <v>14.4</v>
      </c>
      <c r="B148" s="70">
        <f t="shared" si="5"/>
        <v>444.07663938724897</v>
      </c>
      <c r="C148" s="70">
        <f>A148*Sheet1!D29</f>
        <v>345.6</v>
      </c>
      <c r="E148" s="70">
        <f t="shared" si="6"/>
        <v>98.476639387248952</v>
      </c>
      <c r="O148" s="70">
        <f>Sheet1!F65</f>
        <v>0.47490663284745827</v>
      </c>
    </row>
    <row r="149" spans="1:15" x14ac:dyDescent="0.15">
      <c r="A149">
        <v>14.5</v>
      </c>
      <c r="B149" s="70">
        <f t="shared" si="5"/>
        <v>447.8491195561781</v>
      </c>
      <c r="C149" s="70">
        <f>A149*Sheet1!D29</f>
        <v>348</v>
      </c>
      <c r="E149" s="70">
        <f t="shared" si="6"/>
        <v>99.849119556178096</v>
      </c>
      <c r="O149" s="70">
        <f>Sheet1!F65</f>
        <v>0.47490663284745827</v>
      </c>
    </row>
    <row r="150" spans="1:15" x14ac:dyDescent="0.15">
      <c r="A150">
        <v>14.6</v>
      </c>
      <c r="B150" s="70">
        <f t="shared" si="5"/>
        <v>451.63109785776419</v>
      </c>
      <c r="C150" s="70">
        <f>A150*Sheet1!D29</f>
        <v>350.4</v>
      </c>
      <c r="E150" s="70">
        <f t="shared" si="6"/>
        <v>101.2310978577642</v>
      </c>
      <c r="O150" s="70">
        <f>Sheet1!F65</f>
        <v>0.47490663284745827</v>
      </c>
    </row>
    <row r="151" spans="1:15" x14ac:dyDescent="0.15">
      <c r="A151">
        <v>14.7</v>
      </c>
      <c r="B151" s="70">
        <f t="shared" si="5"/>
        <v>455.4225742920072</v>
      </c>
      <c r="C151" s="70">
        <f>A151*Sheet1!D29</f>
        <v>352.79999999999995</v>
      </c>
      <c r="E151" s="70">
        <f t="shared" si="6"/>
        <v>102.62257429200724</v>
      </c>
      <c r="O151" s="70">
        <f>Sheet1!F65</f>
        <v>0.47490663284745827</v>
      </c>
    </row>
    <row r="152" spans="1:15" x14ac:dyDescent="0.15">
      <c r="A152">
        <v>14.8</v>
      </c>
      <c r="B152" s="70">
        <f t="shared" si="5"/>
        <v>459.22354885890729</v>
      </c>
      <c r="C152" s="70">
        <f>A152*Sheet1!D29</f>
        <v>355.20000000000005</v>
      </c>
      <c r="E152" s="70">
        <f t="shared" si="6"/>
        <v>104.02354885890726</v>
      </c>
      <c r="O152" s="70">
        <f>Sheet1!F65</f>
        <v>0.47490663284745827</v>
      </c>
    </row>
    <row r="153" spans="1:15" x14ac:dyDescent="0.15">
      <c r="A153">
        <v>14.9</v>
      </c>
      <c r="B153" s="70">
        <f t="shared" si="5"/>
        <v>463.03402155846425</v>
      </c>
      <c r="C153" s="70">
        <f>A153*Sheet1!D29</f>
        <v>357.6</v>
      </c>
      <c r="E153" s="70">
        <f t="shared" si="6"/>
        <v>105.43402155846422</v>
      </c>
      <c r="O153" s="70">
        <f>Sheet1!F65</f>
        <v>0.47490663284745827</v>
      </c>
    </row>
    <row r="154" spans="1:15" x14ac:dyDescent="0.15">
      <c r="A154">
        <v>15</v>
      </c>
      <c r="B154" s="70">
        <f t="shared" si="5"/>
        <v>466.85399239067812</v>
      </c>
      <c r="C154" s="70">
        <f>A154*Sheet1!D29</f>
        <v>360</v>
      </c>
      <c r="E154" s="70">
        <f t="shared" si="6"/>
        <v>106.85399239067812</v>
      </c>
      <c r="O154" s="70">
        <f>Sheet1!F65</f>
        <v>0.47490663284745827</v>
      </c>
    </row>
    <row r="155" spans="1:15" x14ac:dyDescent="0.15">
      <c r="A155">
        <v>15.1</v>
      </c>
      <c r="B155" s="70">
        <f t="shared" si="5"/>
        <v>470.68346135554896</v>
      </c>
      <c r="C155" s="70">
        <f>A155*Sheet1!D29</f>
        <v>362.4</v>
      </c>
      <c r="E155" s="70">
        <f t="shared" si="6"/>
        <v>108.28346135554895</v>
      </c>
      <c r="O155" s="70">
        <f>Sheet1!F65</f>
        <v>0.47490663284745827</v>
      </c>
    </row>
    <row r="156" spans="1:15" x14ac:dyDescent="0.15">
      <c r="A156">
        <v>15.2</v>
      </c>
      <c r="B156" s="70">
        <f t="shared" si="5"/>
        <v>474.52242845307671</v>
      </c>
      <c r="C156" s="70">
        <f>A156*Sheet1!D29</f>
        <v>364.79999999999995</v>
      </c>
      <c r="E156" s="70">
        <f t="shared" si="6"/>
        <v>109.72242845307676</v>
      </c>
      <c r="O156" s="70">
        <f>Sheet1!F65</f>
        <v>0.47490663284745827</v>
      </c>
    </row>
    <row r="157" spans="1:15" x14ac:dyDescent="0.15">
      <c r="A157">
        <v>15.3</v>
      </c>
      <c r="B157" s="70">
        <f t="shared" si="5"/>
        <v>478.37089368326156</v>
      </c>
      <c r="C157" s="70">
        <f>A157*Sheet1!D29</f>
        <v>367.20000000000005</v>
      </c>
      <c r="E157" s="70">
        <f t="shared" si="6"/>
        <v>111.17089368326153</v>
      </c>
      <c r="O157" s="70">
        <f>Sheet1!F65</f>
        <v>0.47490663284745827</v>
      </c>
    </row>
    <row r="158" spans="1:15" x14ac:dyDescent="0.15">
      <c r="A158">
        <v>15.4</v>
      </c>
      <c r="B158" s="70">
        <f t="shared" si="5"/>
        <v>482.22885704610326</v>
      </c>
      <c r="C158" s="70">
        <f>A158*Sheet1!D29</f>
        <v>369.6</v>
      </c>
      <c r="E158" s="70">
        <f t="shared" si="6"/>
        <v>112.62885704610322</v>
      </c>
      <c r="O158" s="70">
        <f>Sheet1!F65</f>
        <v>0.47490663284745827</v>
      </c>
    </row>
    <row r="159" spans="1:15" x14ac:dyDescent="0.15">
      <c r="A159">
        <v>15.5</v>
      </c>
      <c r="B159" s="70">
        <f t="shared" si="5"/>
        <v>486.09631854160182</v>
      </c>
      <c r="C159" s="70">
        <f>A159*Sheet1!D29</f>
        <v>372</v>
      </c>
      <c r="E159" s="70">
        <f t="shared" si="6"/>
        <v>114.09631854160185</v>
      </c>
      <c r="O159" s="70">
        <f>Sheet1!F65</f>
        <v>0.47490663284745827</v>
      </c>
    </row>
    <row r="160" spans="1:15" x14ac:dyDescent="0.15">
      <c r="A160">
        <v>15.6</v>
      </c>
      <c r="B160" s="70">
        <f t="shared" si="5"/>
        <v>489.97327816975741</v>
      </c>
      <c r="C160" s="70">
        <f>A160*Sheet1!D29</f>
        <v>374.4</v>
      </c>
      <c r="E160" s="70">
        <f t="shared" si="6"/>
        <v>115.57327816975743</v>
      </c>
      <c r="O160" s="70">
        <f>Sheet1!F65</f>
        <v>0.47490663284745827</v>
      </c>
    </row>
    <row r="161" spans="1:15" x14ac:dyDescent="0.15">
      <c r="A161">
        <v>15.7</v>
      </c>
      <c r="B161" s="70">
        <f t="shared" si="5"/>
        <v>493.85973593056997</v>
      </c>
      <c r="C161" s="70">
        <f>A161*Sheet1!D29</f>
        <v>376.79999999999995</v>
      </c>
      <c r="E161" s="70">
        <f t="shared" si="6"/>
        <v>117.05973593056999</v>
      </c>
      <c r="O161" s="70">
        <f>Sheet1!F65</f>
        <v>0.47490663284745827</v>
      </c>
    </row>
    <row r="162" spans="1:15" x14ac:dyDescent="0.15">
      <c r="A162">
        <v>15.8</v>
      </c>
      <c r="B162" s="70">
        <f t="shared" si="5"/>
        <v>497.75569182403956</v>
      </c>
      <c r="C162" s="70">
        <f>A162*Sheet1!D29</f>
        <v>379.20000000000005</v>
      </c>
      <c r="E162" s="70">
        <f t="shared" si="6"/>
        <v>118.55569182403949</v>
      </c>
      <c r="O162" s="70">
        <f>Sheet1!F65</f>
        <v>0.47490663284745827</v>
      </c>
    </row>
    <row r="163" spans="1:15" x14ac:dyDescent="0.15">
      <c r="A163">
        <v>15.9</v>
      </c>
      <c r="B163" s="70">
        <f t="shared" si="5"/>
        <v>501.66114585016595</v>
      </c>
      <c r="C163" s="70">
        <f>A163*Sheet1!D29</f>
        <v>381.6</v>
      </c>
      <c r="E163" s="70">
        <f t="shared" si="6"/>
        <v>120.06114585016593</v>
      </c>
      <c r="O163" s="70">
        <f>Sheet1!F65</f>
        <v>0.47490663284745827</v>
      </c>
    </row>
    <row r="164" spans="1:15" x14ac:dyDescent="0.15">
      <c r="A164">
        <v>16</v>
      </c>
      <c r="B164" s="70">
        <f t="shared" si="5"/>
        <v>505.57609800894932</v>
      </c>
      <c r="C164" s="70">
        <f>A164*Sheet1!D29</f>
        <v>384</v>
      </c>
      <c r="E164" s="70">
        <f t="shared" si="6"/>
        <v>121.57609800894932</v>
      </c>
      <c r="O164" s="70">
        <f>Sheet1!F65</f>
        <v>0.47490663284745827</v>
      </c>
    </row>
    <row r="165" spans="1:15" x14ac:dyDescent="0.15">
      <c r="A165">
        <v>16.100000000000001</v>
      </c>
      <c r="B165" s="70">
        <f t="shared" si="5"/>
        <v>509.50054830038971</v>
      </c>
      <c r="C165" s="70">
        <f>A165*Sheet1!D29</f>
        <v>386.40000000000003</v>
      </c>
      <c r="E165" s="70">
        <f t="shared" si="6"/>
        <v>123.10054830038968</v>
      </c>
      <c r="O165" s="70">
        <f>Sheet1!F65</f>
        <v>0.47490663284745827</v>
      </c>
    </row>
    <row r="166" spans="1:15" x14ac:dyDescent="0.15">
      <c r="A166">
        <v>16.2</v>
      </c>
      <c r="B166" s="70">
        <f t="shared" si="5"/>
        <v>513.43449672448696</v>
      </c>
      <c r="C166" s="70">
        <f>A166*Sheet1!D29</f>
        <v>388.79999999999995</v>
      </c>
      <c r="E166" s="70">
        <f t="shared" si="6"/>
        <v>124.63449672448695</v>
      </c>
      <c r="O166" s="70">
        <f>Sheet1!F65</f>
        <v>0.47490663284745827</v>
      </c>
    </row>
    <row r="167" spans="1:15" x14ac:dyDescent="0.15">
      <c r="A167">
        <v>16.3</v>
      </c>
      <c r="B167" s="70">
        <f t="shared" si="5"/>
        <v>517.37794328124119</v>
      </c>
      <c r="C167" s="70">
        <f>A167*Sheet1!D29</f>
        <v>391.20000000000005</v>
      </c>
      <c r="E167" s="70">
        <f t="shared" si="6"/>
        <v>126.17794328124118</v>
      </c>
      <c r="O167" s="70">
        <f>Sheet1!F65</f>
        <v>0.47490663284745827</v>
      </c>
    </row>
    <row r="168" spans="1:15" x14ac:dyDescent="0.15">
      <c r="A168">
        <v>16.399999999999999</v>
      </c>
      <c r="B168" s="70">
        <f t="shared" si="5"/>
        <v>521.33088797065238</v>
      </c>
      <c r="C168" s="70">
        <f>A168*Sheet1!D29</f>
        <v>393.59999999999997</v>
      </c>
      <c r="E168" s="70">
        <f t="shared" si="6"/>
        <v>127.73088797065236</v>
      </c>
      <c r="O168" s="70">
        <f>Sheet1!F65</f>
        <v>0.47490663284745827</v>
      </c>
    </row>
    <row r="169" spans="1:15" x14ac:dyDescent="0.15">
      <c r="A169">
        <v>16.5</v>
      </c>
      <c r="B169" s="70">
        <f t="shared" si="5"/>
        <v>525.29333079272055</v>
      </c>
      <c r="C169" s="70">
        <f>A169*Sheet1!D29</f>
        <v>396</v>
      </c>
      <c r="E169" s="70">
        <f t="shared" si="6"/>
        <v>129.29333079272052</v>
      </c>
      <c r="O169" s="70">
        <f>Sheet1!F65</f>
        <v>0.47490663284745827</v>
      </c>
    </row>
    <row r="170" spans="1:15" x14ac:dyDescent="0.15">
      <c r="A170">
        <v>16.600000000000001</v>
      </c>
      <c r="B170" s="70">
        <f t="shared" si="5"/>
        <v>529.26527174744569</v>
      </c>
      <c r="C170" s="70">
        <f>A170*Sheet1!D29</f>
        <v>398.40000000000003</v>
      </c>
      <c r="E170" s="70">
        <f t="shared" si="6"/>
        <v>130.86527174744563</v>
      </c>
      <c r="O170" s="70">
        <f>Sheet1!F65</f>
        <v>0.47490663284745827</v>
      </c>
    </row>
    <row r="171" spans="1:15" x14ac:dyDescent="0.15">
      <c r="A171">
        <v>16.7</v>
      </c>
      <c r="B171" s="70">
        <f t="shared" si="5"/>
        <v>533.24671083482758</v>
      </c>
      <c r="C171" s="70">
        <f>A171*Sheet1!D29</f>
        <v>400.79999999999995</v>
      </c>
      <c r="E171" s="70">
        <f t="shared" si="6"/>
        <v>132.44671083482763</v>
      </c>
      <c r="O171" s="70">
        <f>Sheet1!F65</f>
        <v>0.47490663284745827</v>
      </c>
    </row>
    <row r="172" spans="1:15" x14ac:dyDescent="0.15">
      <c r="A172">
        <v>16.8</v>
      </c>
      <c r="B172" s="70">
        <f t="shared" si="5"/>
        <v>537.23764805486667</v>
      </c>
      <c r="C172" s="70">
        <f>A172*Sheet1!D29</f>
        <v>403.20000000000005</v>
      </c>
      <c r="E172" s="70">
        <f t="shared" si="6"/>
        <v>134.03764805486662</v>
      </c>
      <c r="O172" s="70">
        <f>Sheet1!F65</f>
        <v>0.47490663284745827</v>
      </c>
    </row>
    <row r="173" spans="1:15" x14ac:dyDescent="0.15">
      <c r="A173">
        <v>16.899999999999999</v>
      </c>
      <c r="B173" s="70">
        <f t="shared" si="5"/>
        <v>541.2380834075625</v>
      </c>
      <c r="C173" s="70">
        <f>A173*Sheet1!D29</f>
        <v>405.59999999999997</v>
      </c>
      <c r="E173" s="70">
        <f t="shared" si="6"/>
        <v>135.63808340756253</v>
      </c>
      <c r="O173" s="70">
        <f>Sheet1!F65</f>
        <v>0.47490663284745827</v>
      </c>
    </row>
    <row r="174" spans="1:15" x14ac:dyDescent="0.15">
      <c r="A174">
        <v>17</v>
      </c>
      <c r="B174" s="70">
        <f t="shared" si="5"/>
        <v>545.24801689291542</v>
      </c>
      <c r="C174" s="70">
        <f>A174*Sheet1!D29</f>
        <v>408</v>
      </c>
      <c r="E174" s="70">
        <f t="shared" si="6"/>
        <v>137.24801689291544</v>
      </c>
      <c r="O174" s="70">
        <f>Sheet1!F65</f>
        <v>0.47490663284745827</v>
      </c>
    </row>
    <row r="175" spans="1:15" x14ac:dyDescent="0.15">
      <c r="A175">
        <v>17.100000000000001</v>
      </c>
      <c r="B175" s="70">
        <f t="shared" si="5"/>
        <v>549.26744851092531</v>
      </c>
      <c r="C175" s="70">
        <f>A175*Sheet1!D29</f>
        <v>410.40000000000003</v>
      </c>
      <c r="E175" s="70">
        <f t="shared" si="6"/>
        <v>138.86744851092527</v>
      </c>
      <c r="O175" s="70">
        <f>Sheet1!F65</f>
        <v>0.47490663284745827</v>
      </c>
    </row>
    <row r="176" spans="1:15" x14ac:dyDescent="0.15">
      <c r="A176">
        <v>17.2</v>
      </c>
      <c r="B176" s="70">
        <f t="shared" si="5"/>
        <v>553.29637826159205</v>
      </c>
      <c r="C176" s="70">
        <f>A176*Sheet1!D29</f>
        <v>412.79999999999995</v>
      </c>
      <c r="E176" s="70">
        <f t="shared" si="6"/>
        <v>140.49637826159204</v>
      </c>
      <c r="O176" s="70">
        <f>Sheet1!F65</f>
        <v>0.47490663284745827</v>
      </c>
    </row>
    <row r="177" spans="1:15" x14ac:dyDescent="0.15">
      <c r="A177">
        <v>17.3</v>
      </c>
      <c r="B177" s="70">
        <f t="shared" si="5"/>
        <v>557.33480614491577</v>
      </c>
      <c r="C177" s="70">
        <f>A177*Sheet1!D29</f>
        <v>415.20000000000005</v>
      </c>
      <c r="E177" s="70">
        <f t="shared" si="6"/>
        <v>142.13480614491579</v>
      </c>
      <c r="O177" s="70">
        <f>Sheet1!F65</f>
        <v>0.47490663284745827</v>
      </c>
    </row>
    <row r="178" spans="1:15" x14ac:dyDescent="0.15">
      <c r="A178">
        <v>17.399999999999999</v>
      </c>
      <c r="B178" s="70">
        <f t="shared" si="5"/>
        <v>561.38273216089647</v>
      </c>
      <c r="C178" s="70">
        <f>A178*Sheet1!D29</f>
        <v>417.59999999999997</v>
      </c>
      <c r="E178" s="70">
        <f t="shared" si="6"/>
        <v>143.78273216089644</v>
      </c>
      <c r="O178" s="70">
        <f>Sheet1!F65</f>
        <v>0.47490663284745827</v>
      </c>
    </row>
    <row r="179" spans="1:15" x14ac:dyDescent="0.15">
      <c r="A179">
        <v>17.5</v>
      </c>
      <c r="B179" s="70">
        <f t="shared" si="5"/>
        <v>565.44015630953413</v>
      </c>
      <c r="C179" s="70">
        <f>A179*Sheet1!D29</f>
        <v>420</v>
      </c>
      <c r="E179" s="70">
        <f t="shared" si="6"/>
        <v>145.4401563095341</v>
      </c>
      <c r="O179" s="70">
        <f>Sheet1!F65</f>
        <v>0.47490663284745827</v>
      </c>
    </row>
    <row r="180" spans="1:15" x14ac:dyDescent="0.15">
      <c r="A180">
        <v>17.600000000000001</v>
      </c>
      <c r="B180" s="70">
        <f t="shared" si="5"/>
        <v>569.50707859082877</v>
      </c>
      <c r="C180" s="70">
        <f>A180*Sheet1!D29</f>
        <v>422.40000000000003</v>
      </c>
      <c r="E180" s="70">
        <f t="shared" si="6"/>
        <v>147.10707859082871</v>
      </c>
      <c r="O180" s="70">
        <f>Sheet1!F65</f>
        <v>0.47490663284745827</v>
      </c>
    </row>
    <row r="181" spans="1:15" x14ac:dyDescent="0.15">
      <c r="A181">
        <v>17.7</v>
      </c>
      <c r="B181" s="70">
        <f t="shared" si="5"/>
        <v>573.58349900478015</v>
      </c>
      <c r="C181" s="70">
        <f>A181*Sheet1!D29</f>
        <v>424.79999999999995</v>
      </c>
      <c r="E181" s="70">
        <f t="shared" si="6"/>
        <v>148.7834990047802</v>
      </c>
      <c r="O181" s="70">
        <f>Sheet1!F65</f>
        <v>0.47490663284745827</v>
      </c>
    </row>
    <row r="182" spans="1:15" x14ac:dyDescent="0.15">
      <c r="A182">
        <v>17.8</v>
      </c>
      <c r="B182" s="70">
        <f t="shared" si="5"/>
        <v>577.66941755138873</v>
      </c>
      <c r="C182" s="70">
        <f>A182*Sheet1!D29</f>
        <v>427.20000000000005</v>
      </c>
      <c r="E182" s="70">
        <f t="shared" si="6"/>
        <v>150.46941755138869</v>
      </c>
      <c r="O182" s="70">
        <f>Sheet1!F65</f>
        <v>0.47490663284745827</v>
      </c>
    </row>
    <row r="183" spans="1:15" x14ac:dyDescent="0.15">
      <c r="A183">
        <v>17.899999999999999</v>
      </c>
      <c r="B183" s="70">
        <f t="shared" si="5"/>
        <v>581.76483423065406</v>
      </c>
      <c r="C183" s="70">
        <f>A183*Sheet1!D29</f>
        <v>429.59999999999997</v>
      </c>
      <c r="E183" s="70">
        <f t="shared" si="6"/>
        <v>152.16483423065409</v>
      </c>
      <c r="O183" s="70">
        <f>Sheet1!F65</f>
        <v>0.47490663284745827</v>
      </c>
    </row>
    <row r="184" spans="1:15" x14ac:dyDescent="0.15">
      <c r="A184">
        <v>18</v>
      </c>
      <c r="B184" s="70">
        <f t="shared" si="5"/>
        <v>585.86974904257647</v>
      </c>
      <c r="C184" s="70">
        <f>A184*Sheet1!D29</f>
        <v>432</v>
      </c>
      <c r="E184" s="70">
        <f t="shared" si="6"/>
        <v>153.86974904257647</v>
      </c>
      <c r="O184" s="70">
        <f>Sheet1!F65</f>
        <v>0.47490663284745827</v>
      </c>
    </row>
    <row r="185" spans="1:15" x14ac:dyDescent="0.15">
      <c r="A185">
        <v>18.100000000000001</v>
      </c>
      <c r="B185" s="70">
        <f t="shared" si="5"/>
        <v>589.98416198715586</v>
      </c>
      <c r="C185" s="70">
        <f>A185*Sheet1!D29</f>
        <v>434.40000000000003</v>
      </c>
      <c r="E185" s="70">
        <f t="shared" si="6"/>
        <v>155.58416198715582</v>
      </c>
      <c r="O185" s="70">
        <f>Sheet1!F65</f>
        <v>0.47490663284745827</v>
      </c>
    </row>
    <row r="186" spans="1:15" x14ac:dyDescent="0.15">
      <c r="A186">
        <v>18.2</v>
      </c>
      <c r="B186" s="70">
        <f t="shared" si="5"/>
        <v>594.10807306439199</v>
      </c>
      <c r="C186" s="70">
        <f>A186*Sheet1!D29</f>
        <v>436.79999999999995</v>
      </c>
      <c r="E186" s="70">
        <f t="shared" si="6"/>
        <v>157.30807306439206</v>
      </c>
      <c r="O186" s="70">
        <f>Sheet1!F65</f>
        <v>0.47490663284745827</v>
      </c>
    </row>
    <row r="187" spans="1:15" x14ac:dyDescent="0.15">
      <c r="A187">
        <v>18.3</v>
      </c>
      <c r="B187" s="70">
        <f t="shared" si="5"/>
        <v>598.24148227428532</v>
      </c>
      <c r="C187" s="70">
        <f>A187*Sheet1!D29</f>
        <v>439.20000000000005</v>
      </c>
      <c r="E187" s="70">
        <f t="shared" si="6"/>
        <v>159.04148227428533</v>
      </c>
      <c r="O187" s="70">
        <f>Sheet1!F65</f>
        <v>0.47490663284745827</v>
      </c>
    </row>
    <row r="188" spans="1:15" x14ac:dyDescent="0.15">
      <c r="A188">
        <v>18.399999999999999</v>
      </c>
      <c r="B188" s="70">
        <f t="shared" si="5"/>
        <v>602.38438961683539</v>
      </c>
      <c r="C188" s="70">
        <f>A188*Sheet1!D29</f>
        <v>441.59999999999997</v>
      </c>
      <c r="E188" s="70">
        <f t="shared" si="6"/>
        <v>160.78438961683545</v>
      </c>
      <c r="O188" s="70">
        <f>Sheet1!F65</f>
        <v>0.47490663284745827</v>
      </c>
    </row>
    <row r="189" spans="1:15" x14ac:dyDescent="0.15">
      <c r="A189">
        <v>18.5</v>
      </c>
      <c r="B189" s="70">
        <f t="shared" si="5"/>
        <v>606.53679509204255</v>
      </c>
      <c r="C189" s="70">
        <f>A189*Sheet1!D29</f>
        <v>444</v>
      </c>
      <c r="E189" s="70">
        <f t="shared" si="6"/>
        <v>162.53679509204258</v>
      </c>
      <c r="O189" s="70">
        <f>Sheet1!F65</f>
        <v>0.47490663284745827</v>
      </c>
    </row>
    <row r="190" spans="1:15" x14ac:dyDescent="0.15">
      <c r="A190">
        <v>18.600000000000001</v>
      </c>
      <c r="B190" s="70">
        <f t="shared" si="5"/>
        <v>610.69869869990669</v>
      </c>
      <c r="C190" s="70">
        <f>A190*Sheet1!D29</f>
        <v>446.40000000000003</v>
      </c>
      <c r="E190" s="70">
        <f t="shared" si="6"/>
        <v>164.29869869990668</v>
      </c>
      <c r="O190" s="70">
        <f>Sheet1!F65</f>
        <v>0.47490663284745827</v>
      </c>
    </row>
    <row r="191" spans="1:15" x14ac:dyDescent="0.15">
      <c r="A191">
        <v>18.7</v>
      </c>
      <c r="B191" s="70">
        <f t="shared" si="5"/>
        <v>614.87010044042768</v>
      </c>
      <c r="C191" s="70">
        <f>A191*Sheet1!D29</f>
        <v>448.79999999999995</v>
      </c>
      <c r="E191" s="70">
        <f t="shared" si="6"/>
        <v>166.07010044042767</v>
      </c>
      <c r="O191" s="70">
        <f>Sheet1!F65</f>
        <v>0.47490663284745827</v>
      </c>
    </row>
    <row r="192" spans="1:15" x14ac:dyDescent="0.15">
      <c r="A192">
        <v>18.8</v>
      </c>
      <c r="B192" s="70">
        <f t="shared" si="5"/>
        <v>619.05100031360575</v>
      </c>
      <c r="C192" s="70">
        <f>A192*Sheet1!D29</f>
        <v>451.20000000000005</v>
      </c>
      <c r="E192" s="70">
        <f t="shared" si="6"/>
        <v>167.85100031360568</v>
      </c>
      <c r="O192" s="70">
        <f>Sheet1!F65</f>
        <v>0.47490663284745827</v>
      </c>
    </row>
    <row r="193" spans="1:15" x14ac:dyDescent="0.15">
      <c r="A193">
        <v>18.899999999999999</v>
      </c>
      <c r="B193" s="70">
        <f t="shared" si="5"/>
        <v>623.24139831944046</v>
      </c>
      <c r="C193" s="70">
        <f>A193*Sheet1!D29</f>
        <v>453.59999999999997</v>
      </c>
      <c r="E193" s="70">
        <f t="shared" si="6"/>
        <v>169.64139831944053</v>
      </c>
      <c r="O193" s="70">
        <f>Sheet1!F65</f>
        <v>0.47490663284745827</v>
      </c>
    </row>
    <row r="194" spans="1:15" x14ac:dyDescent="0.15">
      <c r="A194">
        <v>19</v>
      </c>
      <c r="B194" s="70">
        <f t="shared" si="5"/>
        <v>627.44129445793237</v>
      </c>
      <c r="C194" s="70">
        <f>A194*Sheet1!D29</f>
        <v>456</v>
      </c>
      <c r="E194" s="70">
        <f t="shared" si="6"/>
        <v>171.44129445793243</v>
      </c>
      <c r="O194" s="70">
        <f>Sheet1!F65</f>
        <v>0.47490663284745827</v>
      </c>
    </row>
    <row r="195" spans="1:15" x14ac:dyDescent="0.15">
      <c r="A195">
        <v>19.100000000000001</v>
      </c>
      <c r="B195" s="70">
        <f t="shared" si="5"/>
        <v>631.65068872908137</v>
      </c>
      <c r="C195" s="70">
        <f>A195*Sheet1!D29</f>
        <v>458.40000000000003</v>
      </c>
      <c r="E195" s="70">
        <f t="shared" si="6"/>
        <v>173.25068872908128</v>
      </c>
      <c r="O195" s="70">
        <f>Sheet1!F65</f>
        <v>0.47490663284745827</v>
      </c>
    </row>
    <row r="196" spans="1:15" x14ac:dyDescent="0.15">
      <c r="A196">
        <v>19.2</v>
      </c>
      <c r="B196" s="70">
        <f t="shared" si="5"/>
        <v>635.86958113288699</v>
      </c>
      <c r="C196" s="70">
        <f>A196*Sheet1!D29</f>
        <v>460.79999999999995</v>
      </c>
      <c r="E196" s="70">
        <f t="shared" si="6"/>
        <v>175.06958113288701</v>
      </c>
      <c r="O196" s="70">
        <f>Sheet1!F65</f>
        <v>0.47490663284745827</v>
      </c>
    </row>
    <row r="197" spans="1:15" x14ac:dyDescent="0.15">
      <c r="A197">
        <v>19.3</v>
      </c>
      <c r="B197" s="70">
        <f t="shared" ref="B197:B260" si="7">C197+E197</f>
        <v>640.09797166934982</v>
      </c>
      <c r="C197" s="70">
        <f>A197*Sheet1!D29</f>
        <v>463.20000000000005</v>
      </c>
      <c r="E197" s="70">
        <f t="shared" ref="E197:E260" si="8">(A197*A197)*O197</f>
        <v>176.89797166934974</v>
      </c>
      <c r="O197" s="70">
        <f>Sheet1!F65</f>
        <v>0.47490663284745827</v>
      </c>
    </row>
    <row r="198" spans="1:15" x14ac:dyDescent="0.15">
      <c r="A198">
        <v>19.399999999999999</v>
      </c>
      <c r="B198" s="70">
        <f t="shared" si="7"/>
        <v>644.33586033846927</v>
      </c>
      <c r="C198" s="70">
        <f>A198*Sheet1!D29</f>
        <v>465.59999999999997</v>
      </c>
      <c r="E198" s="70">
        <f t="shared" si="8"/>
        <v>178.73586033846937</v>
      </c>
      <c r="O198" s="70">
        <f>Sheet1!F65</f>
        <v>0.47490663284745827</v>
      </c>
    </row>
    <row r="199" spans="1:15" x14ac:dyDescent="0.15">
      <c r="A199">
        <v>19.5</v>
      </c>
      <c r="B199" s="70">
        <f t="shared" si="7"/>
        <v>648.58324714024604</v>
      </c>
      <c r="C199" s="70">
        <f>A199*Sheet1!D29</f>
        <v>468</v>
      </c>
      <c r="E199" s="70">
        <f t="shared" si="8"/>
        <v>180.58324714024602</v>
      </c>
      <c r="O199" s="70">
        <f>Sheet1!F65</f>
        <v>0.47490663284745827</v>
      </c>
    </row>
    <row r="200" spans="1:15" x14ac:dyDescent="0.15">
      <c r="A200">
        <v>19.600000000000001</v>
      </c>
      <c r="B200" s="70">
        <f t="shared" si="7"/>
        <v>652.84013207467967</v>
      </c>
      <c r="C200" s="70">
        <f>A200*Sheet1!D29</f>
        <v>470.40000000000003</v>
      </c>
      <c r="E200" s="70">
        <f t="shared" si="8"/>
        <v>182.44013207467961</v>
      </c>
      <c r="O200" s="70">
        <f>Sheet1!F65</f>
        <v>0.47490663284745827</v>
      </c>
    </row>
    <row r="201" spans="1:15" x14ac:dyDescent="0.15">
      <c r="A201">
        <v>19.7</v>
      </c>
      <c r="B201" s="70">
        <f t="shared" si="7"/>
        <v>657.10651514177005</v>
      </c>
      <c r="C201" s="70">
        <f>A201*Sheet1!D29</f>
        <v>472.79999999999995</v>
      </c>
      <c r="E201" s="70">
        <f t="shared" si="8"/>
        <v>184.30651514177006</v>
      </c>
      <c r="O201" s="70">
        <f>Sheet1!F65</f>
        <v>0.47490663284745827</v>
      </c>
    </row>
    <row r="202" spans="1:15" x14ac:dyDescent="0.15">
      <c r="A202">
        <v>19.8</v>
      </c>
      <c r="B202" s="70">
        <f t="shared" si="7"/>
        <v>661.38239634151762</v>
      </c>
      <c r="C202" s="70">
        <f>A202*Sheet1!D29</f>
        <v>475.20000000000005</v>
      </c>
      <c r="E202" s="70">
        <f t="shared" si="8"/>
        <v>186.18239634151755</v>
      </c>
      <c r="O202" s="70">
        <f>Sheet1!F65</f>
        <v>0.47490663284745827</v>
      </c>
    </row>
    <row r="203" spans="1:15" x14ac:dyDescent="0.15">
      <c r="A203">
        <v>19.899999999999999</v>
      </c>
      <c r="B203" s="70">
        <f t="shared" si="7"/>
        <v>665.66777567392182</v>
      </c>
      <c r="C203" s="70">
        <f>A203*Sheet1!D29</f>
        <v>477.59999999999997</v>
      </c>
      <c r="E203" s="70">
        <f t="shared" si="8"/>
        <v>188.06777567392191</v>
      </c>
      <c r="O203" s="70">
        <f>Sheet1!F65</f>
        <v>0.47490663284745827</v>
      </c>
    </row>
    <row r="204" spans="1:15" x14ac:dyDescent="0.15">
      <c r="A204">
        <v>20</v>
      </c>
      <c r="B204" s="70">
        <f t="shared" si="7"/>
        <v>669.96265313898334</v>
      </c>
      <c r="C204" s="70">
        <f>A204*Sheet1!D29</f>
        <v>480</v>
      </c>
      <c r="E204" s="70">
        <f t="shared" si="8"/>
        <v>189.96265313898331</v>
      </c>
      <c r="O204" s="70">
        <f>Sheet1!F65</f>
        <v>0.47490663284745827</v>
      </c>
    </row>
    <row r="205" spans="1:15" x14ac:dyDescent="0.15">
      <c r="A205">
        <v>20.5</v>
      </c>
      <c r="B205" s="70">
        <f t="shared" si="7"/>
        <v>691.57951245414438</v>
      </c>
      <c r="C205" s="70">
        <f>A205*Sheet1!D29</f>
        <v>492</v>
      </c>
      <c r="E205" s="70">
        <f t="shared" si="8"/>
        <v>199.57951245414435</v>
      </c>
      <c r="O205" s="70">
        <f>Sheet1!F65</f>
        <v>0.47490663284745827</v>
      </c>
    </row>
    <row r="206" spans="1:15" x14ac:dyDescent="0.15">
      <c r="A206">
        <v>21</v>
      </c>
      <c r="B206" s="70">
        <f t="shared" si="7"/>
        <v>713.43382508572904</v>
      </c>
      <c r="C206" s="70">
        <f>A206*Sheet1!D29</f>
        <v>504</v>
      </c>
      <c r="E206" s="70">
        <f t="shared" si="8"/>
        <v>209.4338250857291</v>
      </c>
      <c r="O206" s="70">
        <f>Sheet1!F65</f>
        <v>0.47490663284745827</v>
      </c>
    </row>
    <row r="207" spans="1:15" x14ac:dyDescent="0.15">
      <c r="A207">
        <v>21.5</v>
      </c>
      <c r="B207" s="70">
        <f t="shared" si="7"/>
        <v>735.52559103373756</v>
      </c>
      <c r="C207" s="70">
        <f>A207*Sheet1!D29</f>
        <v>516</v>
      </c>
      <c r="E207" s="70">
        <f t="shared" si="8"/>
        <v>219.52559103373758</v>
      </c>
      <c r="O207" s="70">
        <f>Sheet1!F65</f>
        <v>0.47490663284745827</v>
      </c>
    </row>
    <row r="208" spans="1:15" x14ac:dyDescent="0.15">
      <c r="A208">
        <v>22</v>
      </c>
      <c r="B208" s="70">
        <f t="shared" si="7"/>
        <v>757.85481029816981</v>
      </c>
      <c r="C208" s="70">
        <f>A208*Sheet1!D29</f>
        <v>528</v>
      </c>
      <c r="E208" s="70">
        <f t="shared" si="8"/>
        <v>229.85481029816981</v>
      </c>
      <c r="O208" s="70">
        <f>Sheet1!F65</f>
        <v>0.47490663284745827</v>
      </c>
    </row>
    <row r="209" spans="1:15" x14ac:dyDescent="0.15">
      <c r="A209">
        <v>22.5</v>
      </c>
      <c r="B209" s="70">
        <f t="shared" si="7"/>
        <v>780.42148287902569</v>
      </c>
      <c r="C209" s="70">
        <f>A209*Sheet1!D29</f>
        <v>540</v>
      </c>
      <c r="E209" s="70">
        <f t="shared" si="8"/>
        <v>240.42148287902575</v>
      </c>
      <c r="O209" s="70">
        <f>Sheet1!F65</f>
        <v>0.47490663284745827</v>
      </c>
    </row>
    <row r="210" spans="1:15" x14ac:dyDescent="0.15">
      <c r="A210">
        <v>23</v>
      </c>
      <c r="B210" s="70">
        <f t="shared" si="7"/>
        <v>803.22560877630542</v>
      </c>
      <c r="C210" s="70">
        <f>A210*Sheet1!D29</f>
        <v>552</v>
      </c>
      <c r="E210" s="70">
        <f t="shared" si="8"/>
        <v>251.22560877630542</v>
      </c>
      <c r="O210" s="70">
        <f>Sheet1!F65</f>
        <v>0.47490663284745827</v>
      </c>
    </row>
    <row r="211" spans="1:15" x14ac:dyDescent="0.15">
      <c r="A211">
        <v>23.5</v>
      </c>
      <c r="B211" s="70">
        <f t="shared" si="7"/>
        <v>826.26718799000878</v>
      </c>
      <c r="C211" s="70">
        <f>A211*Sheet1!D29</f>
        <v>564</v>
      </c>
      <c r="E211" s="70">
        <f t="shared" si="8"/>
        <v>262.26718799000884</v>
      </c>
      <c r="O211" s="70">
        <f>Sheet1!F65</f>
        <v>0.47490663284745827</v>
      </c>
    </row>
    <row r="212" spans="1:15" x14ac:dyDescent="0.15">
      <c r="A212">
        <v>24</v>
      </c>
      <c r="B212" s="70">
        <f t="shared" si="7"/>
        <v>849.54622052013599</v>
      </c>
      <c r="C212" s="70">
        <f>A212*Sheet1!D29</f>
        <v>576</v>
      </c>
      <c r="E212" s="70">
        <f t="shared" si="8"/>
        <v>273.54622052013599</v>
      </c>
      <c r="O212" s="70">
        <f>Sheet1!F65</f>
        <v>0.47490663284745827</v>
      </c>
    </row>
    <row r="213" spans="1:15" x14ac:dyDescent="0.15">
      <c r="A213">
        <v>24.5</v>
      </c>
      <c r="B213" s="70">
        <f t="shared" si="7"/>
        <v>873.06270636668683</v>
      </c>
      <c r="C213" s="70">
        <f>A213*Sheet1!D29</f>
        <v>588</v>
      </c>
      <c r="E213" s="70">
        <f t="shared" si="8"/>
        <v>285.06270636668683</v>
      </c>
      <c r="O213" s="70">
        <f>Sheet1!F65</f>
        <v>0.47490663284745827</v>
      </c>
    </row>
    <row r="214" spans="1:15" x14ac:dyDescent="0.15">
      <c r="A214">
        <v>25</v>
      </c>
      <c r="B214" s="70">
        <f t="shared" si="7"/>
        <v>896.8166455296614</v>
      </c>
      <c r="C214" s="70">
        <f>A214*Sheet1!D29</f>
        <v>600</v>
      </c>
      <c r="E214" s="70">
        <f t="shared" si="8"/>
        <v>296.8166455296614</v>
      </c>
      <c r="O214" s="70">
        <f>Sheet1!F65</f>
        <v>0.47490663284745827</v>
      </c>
    </row>
    <row r="215" spans="1:15" x14ac:dyDescent="0.15">
      <c r="A215">
        <v>25.5</v>
      </c>
      <c r="B215" s="70">
        <f t="shared" si="7"/>
        <v>920.80803800905971</v>
      </c>
      <c r="C215" s="70">
        <f>A215*Sheet1!D29</f>
        <v>612</v>
      </c>
      <c r="E215" s="70">
        <f t="shared" si="8"/>
        <v>308.80803800905971</v>
      </c>
      <c r="O215" s="70">
        <f>Sheet1!F65</f>
        <v>0.47490663284745827</v>
      </c>
    </row>
    <row r="216" spans="1:15" x14ac:dyDescent="0.15">
      <c r="A216">
        <v>26</v>
      </c>
      <c r="B216" s="70">
        <f t="shared" si="7"/>
        <v>945.03688380488177</v>
      </c>
      <c r="C216" s="70">
        <f>A216*Sheet1!D29</f>
        <v>624</v>
      </c>
      <c r="E216" s="70">
        <f t="shared" si="8"/>
        <v>321.03688380488177</v>
      </c>
      <c r="O216" s="70">
        <f>Sheet1!F65</f>
        <v>0.47490663284745827</v>
      </c>
    </row>
    <row r="217" spans="1:15" x14ac:dyDescent="0.15">
      <c r="A217">
        <v>26.5</v>
      </c>
      <c r="B217" s="70">
        <f t="shared" si="7"/>
        <v>969.50318291712756</v>
      </c>
      <c r="C217" s="70">
        <f>A217*Sheet1!D29</f>
        <v>636</v>
      </c>
      <c r="E217" s="70">
        <f t="shared" si="8"/>
        <v>333.50318291712756</v>
      </c>
      <c r="O217" s="70">
        <f>Sheet1!F65</f>
        <v>0.47490663284745827</v>
      </c>
    </row>
    <row r="218" spans="1:15" x14ac:dyDescent="0.15">
      <c r="A218">
        <v>27</v>
      </c>
      <c r="B218" s="70">
        <f t="shared" si="7"/>
        <v>994.20693534579709</v>
      </c>
      <c r="C218" s="70">
        <f>A218*Sheet1!D29</f>
        <v>648</v>
      </c>
      <c r="E218" s="70">
        <f t="shared" si="8"/>
        <v>346.20693534579709</v>
      </c>
      <c r="O218" s="70">
        <f>Sheet1!F65</f>
        <v>0.47490663284745827</v>
      </c>
    </row>
    <row r="219" spans="1:15" x14ac:dyDescent="0.15">
      <c r="A219">
        <v>27.5</v>
      </c>
      <c r="B219" s="70">
        <f t="shared" si="7"/>
        <v>1019.1481410908902</v>
      </c>
      <c r="C219" s="70">
        <f>A219*Sheet1!D29</f>
        <v>660</v>
      </c>
      <c r="E219" s="70">
        <f t="shared" si="8"/>
        <v>359.14814109089031</v>
      </c>
      <c r="O219" s="70">
        <f>Sheet1!F65</f>
        <v>0.47490663284745827</v>
      </c>
    </row>
    <row r="220" spans="1:15" x14ac:dyDescent="0.15">
      <c r="A220">
        <v>28</v>
      </c>
      <c r="B220" s="70">
        <f t="shared" si="7"/>
        <v>1044.3268001524073</v>
      </c>
      <c r="C220" s="70">
        <f>A220*Sheet1!D29</f>
        <v>672</v>
      </c>
      <c r="E220" s="70">
        <f t="shared" si="8"/>
        <v>372.32680015240726</v>
      </c>
      <c r="O220" s="70">
        <f>Sheet1!F65</f>
        <v>0.47490663284745827</v>
      </c>
    </row>
    <row r="221" spans="1:15" x14ac:dyDescent="0.15">
      <c r="A221">
        <v>28.5</v>
      </c>
      <c r="B221" s="70">
        <f t="shared" si="7"/>
        <v>1069.7429125303479</v>
      </c>
      <c r="C221" s="70">
        <f>A221*Sheet1!D29</f>
        <v>684</v>
      </c>
      <c r="E221" s="70">
        <f t="shared" si="8"/>
        <v>385.74291253034795</v>
      </c>
      <c r="O221" s="70">
        <f>Sheet1!F65</f>
        <v>0.47490663284745827</v>
      </c>
    </row>
    <row r="222" spans="1:15" x14ac:dyDescent="0.15">
      <c r="A222">
        <v>29</v>
      </c>
      <c r="B222" s="70">
        <f t="shared" si="7"/>
        <v>1095.3964782247124</v>
      </c>
      <c r="C222" s="70">
        <f>A222*Sheet1!D29</f>
        <v>696</v>
      </c>
      <c r="E222" s="70">
        <f t="shared" si="8"/>
        <v>399.39647822471238</v>
      </c>
      <c r="O222" s="70">
        <f>Sheet1!F65</f>
        <v>0.47490663284745827</v>
      </c>
    </row>
    <row r="223" spans="1:15" x14ac:dyDescent="0.15">
      <c r="A223">
        <v>29.5</v>
      </c>
      <c r="B223" s="70">
        <f t="shared" si="7"/>
        <v>1121.2874972355005</v>
      </c>
      <c r="C223" s="70">
        <f>A223*Sheet1!D29</f>
        <v>708</v>
      </c>
      <c r="E223" s="70">
        <f t="shared" si="8"/>
        <v>413.28749723550055</v>
      </c>
      <c r="O223" s="70">
        <f>Sheet1!F65</f>
        <v>0.47490663284745827</v>
      </c>
    </row>
    <row r="224" spans="1:15" x14ac:dyDescent="0.15">
      <c r="A224">
        <v>30</v>
      </c>
      <c r="B224" s="70">
        <f t="shared" si="7"/>
        <v>1147.4159695627125</v>
      </c>
      <c r="C224" s="70">
        <f>A224*Sheet1!D29</f>
        <v>720</v>
      </c>
      <c r="E224" s="70">
        <f t="shared" si="8"/>
        <v>427.41596956271246</v>
      </c>
      <c r="O224" s="70">
        <f>Sheet1!F65</f>
        <v>0.47490663284745827</v>
      </c>
    </row>
    <row r="225" spans="1:15" x14ac:dyDescent="0.15">
      <c r="A225">
        <v>30.5</v>
      </c>
      <c r="B225" s="70">
        <f t="shared" si="7"/>
        <v>1173.7818952063481</v>
      </c>
      <c r="C225" s="70">
        <f>A225*Sheet1!D29</f>
        <v>732</v>
      </c>
      <c r="E225" s="70">
        <f t="shared" si="8"/>
        <v>441.78189520634805</v>
      </c>
      <c r="O225" s="70">
        <f>Sheet1!F65</f>
        <v>0.47490663284745827</v>
      </c>
    </row>
    <row r="226" spans="1:15" x14ac:dyDescent="0.15">
      <c r="A226">
        <v>31</v>
      </c>
      <c r="B226" s="70">
        <f t="shared" si="7"/>
        <v>1200.3852741664073</v>
      </c>
      <c r="C226" s="70">
        <f>A226*Sheet1!D29</f>
        <v>744</v>
      </c>
      <c r="E226" s="70">
        <f t="shared" si="8"/>
        <v>456.38527416640738</v>
      </c>
      <c r="O226" s="70">
        <f>Sheet1!F65</f>
        <v>0.47490663284745827</v>
      </c>
    </row>
    <row r="227" spans="1:15" x14ac:dyDescent="0.15">
      <c r="A227">
        <v>31.5</v>
      </c>
      <c r="B227" s="70">
        <f t="shared" si="7"/>
        <v>1227.2261064428903</v>
      </c>
      <c r="C227" s="70">
        <f>A227*Sheet1!D29</f>
        <v>756</v>
      </c>
      <c r="E227" s="70">
        <f t="shared" si="8"/>
        <v>471.22610644289045</v>
      </c>
      <c r="O227" s="70">
        <f>Sheet1!F65</f>
        <v>0.47490663284745827</v>
      </c>
    </row>
    <row r="228" spans="1:15" x14ac:dyDescent="0.15">
      <c r="A228">
        <v>32</v>
      </c>
      <c r="B228" s="70">
        <f t="shared" si="7"/>
        <v>1254.3043920357973</v>
      </c>
      <c r="C228" s="70">
        <f>A228*Sheet1!D29</f>
        <v>768</v>
      </c>
      <c r="E228" s="70">
        <f t="shared" si="8"/>
        <v>486.30439203579726</v>
      </c>
      <c r="O228" s="70">
        <f>Sheet1!F65</f>
        <v>0.47490663284745827</v>
      </c>
    </row>
    <row r="229" spans="1:15" x14ac:dyDescent="0.15">
      <c r="A229">
        <v>32.5</v>
      </c>
      <c r="B229" s="70">
        <f t="shared" si="7"/>
        <v>1281.6201309451278</v>
      </c>
      <c r="C229" s="70">
        <f>A229*Sheet1!D29</f>
        <v>780</v>
      </c>
      <c r="E229" s="70">
        <f t="shared" si="8"/>
        <v>501.62013094512781</v>
      </c>
      <c r="O229" s="70">
        <f>Sheet1!F65</f>
        <v>0.47490663284745827</v>
      </c>
    </row>
    <row r="230" spans="1:15" x14ac:dyDescent="0.15">
      <c r="A230">
        <v>33</v>
      </c>
      <c r="B230" s="70">
        <f t="shared" si="7"/>
        <v>1309.1733231708822</v>
      </c>
      <c r="C230" s="70">
        <f>A230*Sheet1!D29</f>
        <v>792</v>
      </c>
      <c r="E230" s="70">
        <f t="shared" si="8"/>
        <v>517.1733231708821</v>
      </c>
      <c r="O230" s="70">
        <f>Sheet1!F65</f>
        <v>0.47490663284745827</v>
      </c>
    </row>
    <row r="231" spans="1:15" x14ac:dyDescent="0.15">
      <c r="A231">
        <v>33.5</v>
      </c>
      <c r="B231" s="70">
        <f t="shared" si="7"/>
        <v>1336.96396871306</v>
      </c>
      <c r="C231" s="70">
        <f>A231*Sheet1!D29</f>
        <v>804</v>
      </c>
      <c r="E231" s="70">
        <f t="shared" si="8"/>
        <v>532.96396871306001</v>
      </c>
      <c r="O231" s="70">
        <f>Sheet1!F65</f>
        <v>0.47490663284745827</v>
      </c>
    </row>
    <row r="232" spans="1:15" x14ac:dyDescent="0.15">
      <c r="A232">
        <v>34</v>
      </c>
      <c r="B232" s="70">
        <f t="shared" si="7"/>
        <v>1364.9920675716617</v>
      </c>
      <c r="C232" s="70">
        <f>A232*Sheet1!D29</f>
        <v>816</v>
      </c>
      <c r="E232" s="70">
        <f t="shared" si="8"/>
        <v>548.99206757166178</v>
      </c>
      <c r="O232" s="70">
        <f>Sheet1!F65</f>
        <v>0.47490663284745827</v>
      </c>
    </row>
    <row r="233" spans="1:15" x14ac:dyDescent="0.15">
      <c r="A233">
        <v>34.5</v>
      </c>
      <c r="B233" s="70">
        <f t="shared" si="7"/>
        <v>1393.2576197466872</v>
      </c>
      <c r="C233" s="70">
        <f>A233*Sheet1!D29</f>
        <v>828</v>
      </c>
      <c r="E233" s="70">
        <f t="shared" si="8"/>
        <v>565.25761974668717</v>
      </c>
      <c r="O233" s="70">
        <f>Sheet1!F65</f>
        <v>0.47490663284745827</v>
      </c>
    </row>
    <row r="234" spans="1:15" x14ac:dyDescent="0.15">
      <c r="A234">
        <v>35</v>
      </c>
      <c r="B234" s="70">
        <f t="shared" si="7"/>
        <v>1421.7606252381365</v>
      </c>
      <c r="C234" s="70">
        <f>A234*Sheet1!D29</f>
        <v>840</v>
      </c>
      <c r="E234" s="70">
        <f t="shared" si="8"/>
        <v>581.76062523813641</v>
      </c>
      <c r="O234" s="70">
        <f>Sheet1!F65</f>
        <v>0.47490663284745827</v>
      </c>
    </row>
    <row r="235" spans="1:15" x14ac:dyDescent="0.15">
      <c r="A235">
        <v>35.5</v>
      </c>
      <c r="B235" s="70">
        <f t="shared" si="7"/>
        <v>1450.5010840460093</v>
      </c>
      <c r="C235" s="70">
        <f>A235*Sheet1!D29</f>
        <v>852</v>
      </c>
      <c r="E235" s="70">
        <f t="shared" si="8"/>
        <v>598.50108404600928</v>
      </c>
      <c r="O235" s="70">
        <f>Sheet1!F65</f>
        <v>0.47490663284745827</v>
      </c>
    </row>
    <row r="236" spans="1:15" x14ac:dyDescent="0.15">
      <c r="A236">
        <v>36</v>
      </c>
      <c r="B236" s="70">
        <f t="shared" si="7"/>
        <v>1479.4789961703059</v>
      </c>
      <c r="C236" s="70">
        <f>A236*Sheet1!D29</f>
        <v>864</v>
      </c>
      <c r="E236" s="70">
        <f t="shared" si="8"/>
        <v>615.47899617030589</v>
      </c>
      <c r="O236" s="70">
        <f>Sheet1!F65</f>
        <v>0.47490663284745827</v>
      </c>
    </row>
    <row r="237" spans="1:15" x14ac:dyDescent="0.15">
      <c r="A237">
        <v>36.5</v>
      </c>
      <c r="B237" s="70">
        <f t="shared" si="7"/>
        <v>1508.6943616110261</v>
      </c>
      <c r="C237" s="70">
        <f>A237*Sheet1!D29</f>
        <v>876</v>
      </c>
      <c r="E237" s="70">
        <f t="shared" si="8"/>
        <v>632.69436161102624</v>
      </c>
      <c r="O237" s="70">
        <f>Sheet1!F65</f>
        <v>0.47490663284745827</v>
      </c>
    </row>
    <row r="238" spans="1:15" x14ac:dyDescent="0.15">
      <c r="A238">
        <v>37</v>
      </c>
      <c r="B238" s="70">
        <f t="shared" si="7"/>
        <v>1538.1471803681702</v>
      </c>
      <c r="C238" s="70">
        <f>A238*Sheet1!D29</f>
        <v>888</v>
      </c>
      <c r="E238" s="70">
        <f t="shared" si="8"/>
        <v>650.14718036817032</v>
      </c>
      <c r="O238" s="70">
        <f>Sheet1!F65</f>
        <v>0.47490663284745827</v>
      </c>
    </row>
    <row r="239" spans="1:15" x14ac:dyDescent="0.15">
      <c r="A239">
        <v>37.5</v>
      </c>
      <c r="B239" s="70">
        <f t="shared" si="7"/>
        <v>1567.8374524417382</v>
      </c>
      <c r="C239" s="70">
        <f>A239*Sheet1!D29</f>
        <v>900</v>
      </c>
      <c r="E239" s="70">
        <f t="shared" si="8"/>
        <v>667.83745244173815</v>
      </c>
      <c r="O239" s="70">
        <f>Sheet1!F65</f>
        <v>0.47490663284745827</v>
      </c>
    </row>
    <row r="240" spans="1:15" x14ac:dyDescent="0.15">
      <c r="A240">
        <v>38</v>
      </c>
      <c r="B240" s="70">
        <f t="shared" si="7"/>
        <v>1597.7651778317297</v>
      </c>
      <c r="C240" s="70">
        <f>A240*Sheet1!D29</f>
        <v>912</v>
      </c>
      <c r="E240" s="70">
        <f t="shared" si="8"/>
        <v>685.76517783172972</v>
      </c>
      <c r="O240" s="70">
        <f>Sheet1!F65</f>
        <v>0.47490663284745827</v>
      </c>
    </row>
    <row r="241" spans="1:15" x14ac:dyDescent="0.15">
      <c r="A241">
        <v>38.5</v>
      </c>
      <c r="B241" s="70">
        <f t="shared" si="7"/>
        <v>1627.9303565381451</v>
      </c>
      <c r="C241" s="70">
        <f>A241*Sheet1!D29</f>
        <v>924</v>
      </c>
      <c r="E241" s="70">
        <f t="shared" si="8"/>
        <v>703.93035653814502</v>
      </c>
      <c r="O241" s="70">
        <f>Sheet1!F65</f>
        <v>0.47490663284745827</v>
      </c>
    </row>
    <row r="242" spans="1:15" x14ac:dyDescent="0.15">
      <c r="A242">
        <v>39</v>
      </c>
      <c r="B242" s="70">
        <f t="shared" si="7"/>
        <v>1658.3329885609842</v>
      </c>
      <c r="C242" s="70">
        <f>A242*Sheet1!D29</f>
        <v>936</v>
      </c>
      <c r="E242" s="70">
        <f t="shared" si="8"/>
        <v>722.33298856098406</v>
      </c>
      <c r="O242" s="70">
        <f>Sheet1!F65</f>
        <v>0.47490663284745827</v>
      </c>
    </row>
    <row r="243" spans="1:15" x14ac:dyDescent="0.15">
      <c r="A243">
        <v>39.5</v>
      </c>
      <c r="B243" s="70">
        <f t="shared" si="7"/>
        <v>1688.9730739002466</v>
      </c>
      <c r="C243" s="70">
        <f>A243*Sheet1!D29</f>
        <v>948</v>
      </c>
      <c r="E243" s="70">
        <f t="shared" si="8"/>
        <v>740.97307390024673</v>
      </c>
      <c r="O243" s="70">
        <f>Sheet1!F65</f>
        <v>0.47490663284745827</v>
      </c>
    </row>
    <row r="244" spans="1:15" x14ac:dyDescent="0.15">
      <c r="A244">
        <v>40</v>
      </c>
      <c r="B244" s="70">
        <f t="shared" si="7"/>
        <v>1719.8506125559334</v>
      </c>
      <c r="C244" s="70">
        <f>A244*Sheet1!D29</f>
        <v>960</v>
      </c>
      <c r="E244" s="70">
        <f t="shared" si="8"/>
        <v>759.85061255593325</v>
      </c>
      <c r="O244" s="70">
        <f>Sheet1!F65</f>
        <v>0.47490663284745827</v>
      </c>
    </row>
    <row r="245" spans="1:15" x14ac:dyDescent="0.15">
      <c r="A245">
        <v>40.5</v>
      </c>
      <c r="B245" s="70">
        <f t="shared" si="7"/>
        <v>1750.9656045280435</v>
      </c>
      <c r="C245" s="70">
        <f>A245*Sheet1!D29</f>
        <v>972</v>
      </c>
      <c r="E245" s="70">
        <f t="shared" si="8"/>
        <v>778.9656045280434</v>
      </c>
      <c r="O245" s="70">
        <f>Sheet1!F65</f>
        <v>0.47490663284745827</v>
      </c>
    </row>
    <row r="246" spans="1:15" x14ac:dyDescent="0.15">
      <c r="A246">
        <v>41</v>
      </c>
      <c r="B246" s="70">
        <f t="shared" si="7"/>
        <v>1782.3180498165775</v>
      </c>
      <c r="C246" s="70">
        <f>A246*Sheet1!D29</f>
        <v>984</v>
      </c>
      <c r="E246" s="70">
        <f t="shared" si="8"/>
        <v>798.3180498165774</v>
      </c>
      <c r="O246" s="70">
        <f>Sheet1!F65</f>
        <v>0.47490663284745827</v>
      </c>
    </row>
    <row r="247" spans="1:15" x14ac:dyDescent="0.15">
      <c r="A247">
        <v>41.5</v>
      </c>
      <c r="B247" s="70">
        <f t="shared" si="7"/>
        <v>1813.9079484215349</v>
      </c>
      <c r="C247" s="70">
        <f>A247*Sheet1!D29</f>
        <v>996</v>
      </c>
      <c r="E247" s="70">
        <f t="shared" si="8"/>
        <v>817.90794842153502</v>
      </c>
      <c r="O247" s="70">
        <f>Sheet1!F65</f>
        <v>0.47490663284745827</v>
      </c>
    </row>
    <row r="248" spans="1:15" x14ac:dyDescent="0.15">
      <c r="A248">
        <v>42</v>
      </c>
      <c r="B248" s="70">
        <f t="shared" si="7"/>
        <v>1845.7353003429164</v>
      </c>
      <c r="C248" s="70">
        <f>A248*Sheet1!D29</f>
        <v>1008</v>
      </c>
      <c r="E248" s="70">
        <f t="shared" si="8"/>
        <v>837.73530034291639</v>
      </c>
      <c r="O248" s="70">
        <f>Sheet1!F65</f>
        <v>0.47490663284745827</v>
      </c>
    </row>
    <row r="249" spans="1:15" x14ac:dyDescent="0.15">
      <c r="A249">
        <v>42.5</v>
      </c>
      <c r="B249" s="70">
        <f t="shared" si="7"/>
        <v>1877.8001055807215</v>
      </c>
      <c r="C249" s="70">
        <f>A249*Sheet1!D29</f>
        <v>1020</v>
      </c>
      <c r="E249" s="70">
        <f t="shared" si="8"/>
        <v>857.80010558072149</v>
      </c>
      <c r="O249" s="70">
        <f>Sheet1!F65</f>
        <v>0.47490663284745827</v>
      </c>
    </row>
    <row r="250" spans="1:15" x14ac:dyDescent="0.15">
      <c r="A250">
        <v>43</v>
      </c>
      <c r="B250" s="70">
        <f t="shared" si="7"/>
        <v>1910.1023641349502</v>
      </c>
      <c r="C250" s="70">
        <f>A250*Sheet1!D29</f>
        <v>1032</v>
      </c>
      <c r="E250" s="70">
        <f t="shared" si="8"/>
        <v>878.10236413495034</v>
      </c>
      <c r="O250" s="70">
        <f>Sheet1!F65</f>
        <v>0.47490663284745827</v>
      </c>
    </row>
    <row r="251" spans="1:15" x14ac:dyDescent="0.15">
      <c r="A251">
        <v>43.5</v>
      </c>
      <c r="B251" s="70">
        <f t="shared" si="7"/>
        <v>1942.642076005603</v>
      </c>
      <c r="C251" s="70">
        <f>A251*Sheet1!D29</f>
        <v>1044</v>
      </c>
      <c r="E251" s="70">
        <f t="shared" si="8"/>
        <v>898.64207600560292</v>
      </c>
      <c r="O251" s="70">
        <f>Sheet1!F65</f>
        <v>0.47490663284745827</v>
      </c>
    </row>
    <row r="252" spans="1:15" x14ac:dyDescent="0.15">
      <c r="A252">
        <v>44</v>
      </c>
      <c r="B252" s="70">
        <f t="shared" si="7"/>
        <v>1975.4192411926792</v>
      </c>
      <c r="C252" s="70">
        <f>A252*Sheet1!D29</f>
        <v>1056</v>
      </c>
      <c r="E252" s="70">
        <f t="shared" si="8"/>
        <v>919.41924119267924</v>
      </c>
      <c r="O252" s="70">
        <f>Sheet1!F65</f>
        <v>0.47490663284745827</v>
      </c>
    </row>
    <row r="253" spans="1:15" x14ac:dyDescent="0.15">
      <c r="A253">
        <v>44.5</v>
      </c>
      <c r="B253" s="70">
        <f t="shared" si="7"/>
        <v>2008.4338596961793</v>
      </c>
      <c r="C253" s="70">
        <f>A253*Sheet1!D29</f>
        <v>1068</v>
      </c>
      <c r="E253" s="70">
        <f t="shared" si="8"/>
        <v>940.43385969617918</v>
      </c>
      <c r="O253" s="70">
        <f>Sheet1!F65</f>
        <v>0.47490663284745827</v>
      </c>
    </row>
    <row r="254" spans="1:15" x14ac:dyDescent="0.15">
      <c r="A254">
        <v>45</v>
      </c>
      <c r="B254" s="70">
        <f t="shared" si="7"/>
        <v>2041.685931516103</v>
      </c>
      <c r="C254" s="70">
        <f>A254*Sheet1!D29</f>
        <v>1080</v>
      </c>
      <c r="E254" s="70">
        <f t="shared" si="8"/>
        <v>961.68593151610298</v>
      </c>
      <c r="O254" s="70">
        <f>Sheet1!F65</f>
        <v>0.47490663284745827</v>
      </c>
    </row>
    <row r="255" spans="1:15" x14ac:dyDescent="0.15">
      <c r="A255">
        <v>45.5</v>
      </c>
      <c r="B255" s="70">
        <f t="shared" si="7"/>
        <v>2075.1754566524505</v>
      </c>
      <c r="C255" s="70">
        <f>A255*Sheet1!D29</f>
        <v>1092</v>
      </c>
      <c r="E255" s="70">
        <f t="shared" si="8"/>
        <v>983.17545665245052</v>
      </c>
      <c r="O255" s="70">
        <f>Sheet1!F65</f>
        <v>0.47490663284745827</v>
      </c>
    </row>
    <row r="256" spans="1:15" x14ac:dyDescent="0.15">
      <c r="A256">
        <v>46</v>
      </c>
      <c r="B256" s="70">
        <f t="shared" si="7"/>
        <v>2108.9024351052217</v>
      </c>
      <c r="C256" s="70">
        <f>A256*Sheet1!D29</f>
        <v>1104</v>
      </c>
      <c r="E256" s="70">
        <f t="shared" si="8"/>
        <v>1004.9024351052217</v>
      </c>
      <c r="O256" s="70">
        <f>Sheet1!F65</f>
        <v>0.47490663284745827</v>
      </c>
    </row>
    <row r="257" spans="1:15" x14ac:dyDescent="0.15">
      <c r="A257">
        <v>46.5</v>
      </c>
      <c r="B257" s="70">
        <f t="shared" si="7"/>
        <v>2142.8668668744167</v>
      </c>
      <c r="C257" s="70">
        <f>A257*Sheet1!D29</f>
        <v>1116</v>
      </c>
      <c r="E257" s="70">
        <f t="shared" si="8"/>
        <v>1026.8668668744167</v>
      </c>
      <c r="O257" s="70">
        <f>Sheet1!F65</f>
        <v>0.47490663284745827</v>
      </c>
    </row>
    <row r="258" spans="1:15" x14ac:dyDescent="0.15">
      <c r="A258">
        <v>47</v>
      </c>
      <c r="B258" s="70">
        <f t="shared" si="7"/>
        <v>2177.0687519600351</v>
      </c>
      <c r="C258" s="70">
        <f>A258*Sheet1!D29</f>
        <v>1128</v>
      </c>
      <c r="E258" s="70">
        <f t="shared" si="8"/>
        <v>1049.0687519600353</v>
      </c>
      <c r="O258" s="70">
        <f>Sheet1!F65</f>
        <v>0.47490663284745827</v>
      </c>
    </row>
    <row r="259" spans="1:15" x14ac:dyDescent="0.15">
      <c r="A259">
        <v>47.5</v>
      </c>
      <c r="B259" s="70">
        <f t="shared" si="7"/>
        <v>2211.5080903620774</v>
      </c>
      <c r="C259" s="70">
        <f>A259*Sheet1!D29</f>
        <v>1140</v>
      </c>
      <c r="E259" s="70">
        <f t="shared" si="8"/>
        <v>1071.5080903620776</v>
      </c>
      <c r="O259" s="70">
        <f>Sheet1!F65</f>
        <v>0.47490663284745827</v>
      </c>
    </row>
    <row r="260" spans="1:15" x14ac:dyDescent="0.15">
      <c r="A260">
        <v>48</v>
      </c>
      <c r="B260" s="70">
        <f t="shared" si="7"/>
        <v>2246.184882080544</v>
      </c>
      <c r="C260" s="70">
        <f>A260*Sheet1!D29</f>
        <v>1152</v>
      </c>
      <c r="E260" s="70">
        <f t="shared" si="8"/>
        <v>1094.184882080544</v>
      </c>
      <c r="O260" s="70">
        <f>Sheet1!F65</f>
        <v>0.47490663284745827</v>
      </c>
    </row>
    <row r="261" spans="1:15" x14ac:dyDescent="0.15">
      <c r="A261">
        <v>48.5</v>
      </c>
      <c r="B261" s="70">
        <f t="shared" ref="B261:B324" si="9">C261+E261</f>
        <v>2281.0991271154335</v>
      </c>
      <c r="C261" s="70">
        <f>A261*Sheet1!D29</f>
        <v>1164</v>
      </c>
      <c r="E261" s="70">
        <f t="shared" ref="E261:E324" si="10">(A261*A261)*O261</f>
        <v>1117.0991271154337</v>
      </c>
      <c r="O261" s="70">
        <f>Sheet1!F65</f>
        <v>0.47490663284745827</v>
      </c>
    </row>
    <row r="262" spans="1:15" x14ac:dyDescent="0.15">
      <c r="A262">
        <v>49</v>
      </c>
      <c r="B262" s="70">
        <f t="shared" si="9"/>
        <v>2316.2508254667473</v>
      </c>
      <c r="C262" s="70">
        <f>A262*Sheet1!D29</f>
        <v>1176</v>
      </c>
      <c r="E262" s="70">
        <f t="shared" si="10"/>
        <v>1140.2508254667473</v>
      </c>
      <c r="O262" s="70">
        <f>Sheet1!F65</f>
        <v>0.47490663284745827</v>
      </c>
    </row>
    <row r="263" spans="1:15" x14ac:dyDescent="0.15">
      <c r="A263">
        <v>49.5</v>
      </c>
      <c r="B263" s="70">
        <f t="shared" si="9"/>
        <v>2351.6399771344845</v>
      </c>
      <c r="C263" s="70">
        <f>A263*Sheet1!D29</f>
        <v>1188</v>
      </c>
      <c r="E263" s="70">
        <f t="shared" si="10"/>
        <v>1163.6399771344845</v>
      </c>
      <c r="O263" s="70">
        <f>Sheet1!F65</f>
        <v>0.47490663284745827</v>
      </c>
    </row>
    <row r="264" spans="1:15" x14ac:dyDescent="0.15">
      <c r="A264">
        <v>50</v>
      </c>
      <c r="B264" s="70">
        <f t="shared" si="9"/>
        <v>2387.2665821186456</v>
      </c>
      <c r="C264" s="70">
        <f>A264*Sheet1!D29</f>
        <v>1200</v>
      </c>
      <c r="E264" s="70">
        <f t="shared" si="10"/>
        <v>1187.2665821186456</v>
      </c>
      <c r="O264" s="70">
        <f>Sheet1!F65</f>
        <v>0.47490663284745827</v>
      </c>
    </row>
    <row r="265" spans="1:15" x14ac:dyDescent="0.15">
      <c r="A265">
        <v>51</v>
      </c>
      <c r="B265" s="70">
        <f t="shared" si="9"/>
        <v>2459.2321520362389</v>
      </c>
      <c r="C265" s="70">
        <f>A265*Sheet1!D29</f>
        <v>1224</v>
      </c>
      <c r="E265" s="70">
        <f t="shared" si="10"/>
        <v>1235.2321520362389</v>
      </c>
      <c r="O265" s="70">
        <f>Sheet1!F65</f>
        <v>0.47490663284745827</v>
      </c>
    </row>
    <row r="266" spans="1:15" x14ac:dyDescent="0.15">
      <c r="A266">
        <v>52</v>
      </c>
      <c r="B266" s="70">
        <f t="shared" si="9"/>
        <v>2532.1475352195271</v>
      </c>
      <c r="C266" s="70">
        <f>A266*Sheet1!D29</f>
        <v>1248</v>
      </c>
      <c r="E266" s="70">
        <f t="shared" si="10"/>
        <v>1284.1475352195271</v>
      </c>
      <c r="O266" s="70">
        <f>Sheet1!F65</f>
        <v>0.47490663284745827</v>
      </c>
    </row>
    <row r="267" spans="1:15" x14ac:dyDescent="0.15">
      <c r="A267">
        <v>53</v>
      </c>
      <c r="B267" s="70">
        <f t="shared" si="9"/>
        <v>2606.0127316685102</v>
      </c>
      <c r="C267" s="70">
        <f>A267*Sheet1!D29</f>
        <v>1272</v>
      </c>
      <c r="E267" s="70">
        <f t="shared" si="10"/>
        <v>1334.0127316685102</v>
      </c>
      <c r="O267" s="70">
        <f>Sheet1!F65</f>
        <v>0.47490663284745827</v>
      </c>
    </row>
    <row r="268" spans="1:15" x14ac:dyDescent="0.15">
      <c r="A268">
        <v>54</v>
      </c>
      <c r="B268" s="70">
        <f t="shared" si="9"/>
        <v>2680.8277413831884</v>
      </c>
      <c r="C268" s="70">
        <f>A268*Sheet1!D29</f>
        <v>1296</v>
      </c>
      <c r="E268" s="70">
        <f t="shared" si="10"/>
        <v>1384.8277413831884</v>
      </c>
      <c r="O268" s="70">
        <f>Sheet1!F65</f>
        <v>0.47490663284745827</v>
      </c>
    </row>
    <row r="269" spans="1:15" x14ac:dyDescent="0.15">
      <c r="A269">
        <v>55</v>
      </c>
      <c r="B269" s="70">
        <f t="shared" si="9"/>
        <v>2756.592564363561</v>
      </c>
      <c r="C269" s="70">
        <f>A269*Sheet1!D29</f>
        <v>1320</v>
      </c>
      <c r="E269" s="70">
        <f t="shared" si="10"/>
        <v>1436.5925643635612</v>
      </c>
      <c r="O269" s="70">
        <f>Sheet1!F65</f>
        <v>0.47490663284745827</v>
      </c>
    </row>
    <row r="270" spans="1:15" x14ac:dyDescent="0.15">
      <c r="A270">
        <v>56</v>
      </c>
      <c r="B270" s="70">
        <f t="shared" si="9"/>
        <v>2833.307200609629</v>
      </c>
      <c r="C270" s="70">
        <f>A270*Sheet1!D29</f>
        <v>1344</v>
      </c>
      <c r="E270" s="70">
        <f t="shared" si="10"/>
        <v>1489.307200609629</v>
      </c>
      <c r="O270" s="70">
        <f>Sheet1!F65</f>
        <v>0.47490663284745827</v>
      </c>
    </row>
    <row r="271" spans="1:15" x14ac:dyDescent="0.15">
      <c r="A271">
        <v>57</v>
      </c>
      <c r="B271" s="70">
        <f t="shared" si="9"/>
        <v>2910.9716501213916</v>
      </c>
      <c r="C271" s="70">
        <f>A271*Sheet1!D29</f>
        <v>1368</v>
      </c>
      <c r="E271" s="70">
        <f t="shared" si="10"/>
        <v>1542.9716501213918</v>
      </c>
      <c r="O271" s="70">
        <f>Sheet1!F65</f>
        <v>0.47490663284745827</v>
      </c>
    </row>
    <row r="272" spans="1:15" x14ac:dyDescent="0.15">
      <c r="A272">
        <v>58</v>
      </c>
      <c r="B272" s="70">
        <f t="shared" si="9"/>
        <v>2989.5859128988495</v>
      </c>
      <c r="C272" s="70">
        <f>A272*Sheet1!D29</f>
        <v>1392</v>
      </c>
      <c r="E272" s="70">
        <f t="shared" si="10"/>
        <v>1597.5859128988495</v>
      </c>
      <c r="O272" s="70">
        <f>Sheet1!F65</f>
        <v>0.47490663284745827</v>
      </c>
    </row>
    <row r="273" spans="1:15" x14ac:dyDescent="0.15">
      <c r="A273">
        <v>59</v>
      </c>
      <c r="B273" s="70">
        <f t="shared" si="9"/>
        <v>3069.149988942002</v>
      </c>
      <c r="C273" s="70">
        <f>A273*Sheet1!D29</f>
        <v>1416</v>
      </c>
      <c r="E273" s="70">
        <f t="shared" si="10"/>
        <v>1653.1499889420022</v>
      </c>
      <c r="O273" s="70">
        <f>Sheet1!F65</f>
        <v>0.47490663284745827</v>
      </c>
    </row>
    <row r="274" spans="1:15" x14ac:dyDescent="0.15">
      <c r="A274">
        <v>60</v>
      </c>
      <c r="B274" s="70">
        <f t="shared" si="9"/>
        <v>3149.6638782508498</v>
      </c>
      <c r="C274" s="70">
        <f>A274*Sheet1!D29</f>
        <v>1440</v>
      </c>
      <c r="E274" s="70">
        <f t="shared" si="10"/>
        <v>1709.6638782508498</v>
      </c>
      <c r="O274" s="70">
        <f>Sheet1!F65</f>
        <v>0.47490663284745827</v>
      </c>
    </row>
    <row r="275" spans="1:15" x14ac:dyDescent="0.15">
      <c r="A275">
        <v>61</v>
      </c>
      <c r="B275" s="70">
        <f t="shared" si="9"/>
        <v>3231.1275808253922</v>
      </c>
      <c r="C275" s="70">
        <f>A275*Sheet1!D29</f>
        <v>1464</v>
      </c>
      <c r="E275" s="70">
        <f t="shared" si="10"/>
        <v>1767.1275808253922</v>
      </c>
      <c r="O275" s="70">
        <f>Sheet1!F65</f>
        <v>0.47490663284745827</v>
      </c>
    </row>
    <row r="276" spans="1:15" x14ac:dyDescent="0.15">
      <c r="A276">
        <v>62</v>
      </c>
      <c r="B276" s="70">
        <f t="shared" si="9"/>
        <v>3313.5410966656295</v>
      </c>
      <c r="C276" s="70">
        <f>A276*Sheet1!D29</f>
        <v>1488</v>
      </c>
      <c r="E276" s="70">
        <f t="shared" si="10"/>
        <v>1825.5410966656295</v>
      </c>
      <c r="O276" s="70">
        <f>Sheet1!F65</f>
        <v>0.47490663284745827</v>
      </c>
    </row>
    <row r="277" spans="1:15" x14ac:dyDescent="0.15">
      <c r="A277">
        <v>63</v>
      </c>
      <c r="B277" s="70">
        <f t="shared" si="9"/>
        <v>3396.9044257715618</v>
      </c>
      <c r="C277" s="70">
        <f>A277*Sheet1!D29</f>
        <v>1512</v>
      </c>
      <c r="E277" s="70">
        <f t="shared" si="10"/>
        <v>1884.9044257715618</v>
      </c>
      <c r="O277" s="70">
        <f>Sheet1!F65</f>
        <v>0.47490663284745827</v>
      </c>
    </row>
    <row r="278" spans="1:15" x14ac:dyDescent="0.15">
      <c r="A278">
        <v>64</v>
      </c>
      <c r="B278" s="70">
        <f t="shared" si="9"/>
        <v>3481.2175681431891</v>
      </c>
      <c r="C278" s="70">
        <f>A278*Sheet1!D29</f>
        <v>1536</v>
      </c>
      <c r="E278" s="70">
        <f t="shared" si="10"/>
        <v>1945.2175681431891</v>
      </c>
      <c r="O278" s="70">
        <f>Sheet1!F65</f>
        <v>0.47490663284745827</v>
      </c>
    </row>
    <row r="279" spans="1:15" x14ac:dyDescent="0.15">
      <c r="A279">
        <v>65</v>
      </c>
      <c r="B279" s="70">
        <f t="shared" si="9"/>
        <v>3566.4805237805112</v>
      </c>
      <c r="C279" s="70">
        <f>A279*Sheet1!D29</f>
        <v>1560</v>
      </c>
      <c r="E279" s="70">
        <f t="shared" si="10"/>
        <v>2006.4805237805112</v>
      </c>
      <c r="O279" s="70">
        <f>Sheet1!F65</f>
        <v>0.47490663284745827</v>
      </c>
    </row>
    <row r="280" spans="1:15" x14ac:dyDescent="0.15">
      <c r="A280">
        <v>66</v>
      </c>
      <c r="B280" s="70">
        <f t="shared" si="9"/>
        <v>3652.6932926835284</v>
      </c>
      <c r="C280" s="70">
        <f>A280*Sheet1!D29</f>
        <v>1584</v>
      </c>
      <c r="E280" s="70">
        <f t="shared" si="10"/>
        <v>2068.6932926835284</v>
      </c>
      <c r="O280" s="70">
        <f>Sheet1!F65</f>
        <v>0.47490663284745827</v>
      </c>
    </row>
    <row r="281" spans="1:15" x14ac:dyDescent="0.15">
      <c r="A281">
        <v>67</v>
      </c>
      <c r="B281" s="70">
        <f t="shared" si="9"/>
        <v>3739.85587485224</v>
      </c>
      <c r="C281" s="70">
        <f>A281*Sheet1!D29</f>
        <v>1608</v>
      </c>
      <c r="E281" s="70">
        <f t="shared" si="10"/>
        <v>2131.85587485224</v>
      </c>
      <c r="O281" s="70">
        <f>Sheet1!F65</f>
        <v>0.47490663284745827</v>
      </c>
    </row>
    <row r="282" spans="1:15" x14ac:dyDescent="0.15">
      <c r="A282">
        <v>68</v>
      </c>
      <c r="B282" s="70">
        <f t="shared" si="9"/>
        <v>3827.9682702866471</v>
      </c>
      <c r="C282" s="70">
        <f>A282*Sheet1!D29</f>
        <v>1632</v>
      </c>
      <c r="E282" s="70">
        <f t="shared" si="10"/>
        <v>2195.9682702866471</v>
      </c>
      <c r="O282" s="70">
        <f>Sheet1!F65</f>
        <v>0.47490663284745827</v>
      </c>
    </row>
    <row r="283" spans="1:15" x14ac:dyDescent="0.15">
      <c r="A283">
        <v>69</v>
      </c>
      <c r="B283" s="70">
        <f t="shared" si="9"/>
        <v>3917.0304789867487</v>
      </c>
      <c r="C283" s="70">
        <f>A283*Sheet1!D29</f>
        <v>1656</v>
      </c>
      <c r="E283" s="70">
        <f t="shared" si="10"/>
        <v>2261.0304789867487</v>
      </c>
      <c r="O283" s="70">
        <f>Sheet1!F65</f>
        <v>0.47490663284745827</v>
      </c>
    </row>
    <row r="284" spans="1:15" x14ac:dyDescent="0.15">
      <c r="A284">
        <v>70</v>
      </c>
      <c r="B284" s="70">
        <f t="shared" si="9"/>
        <v>4007.0425009525457</v>
      </c>
      <c r="C284" s="70">
        <f>A284*Sheet1!D29</f>
        <v>1680</v>
      </c>
      <c r="E284" s="70">
        <f t="shared" si="10"/>
        <v>2327.0425009525457</v>
      </c>
      <c r="O284" s="70">
        <f>Sheet1!F65</f>
        <v>0.47490663284745827</v>
      </c>
    </row>
    <row r="285" spans="1:15" x14ac:dyDescent="0.15">
      <c r="A285">
        <v>71</v>
      </c>
      <c r="B285" s="70">
        <f t="shared" si="9"/>
        <v>4098.0043361840371</v>
      </c>
      <c r="C285" s="70">
        <f>A285*Sheet1!D29</f>
        <v>1704</v>
      </c>
      <c r="E285" s="70">
        <f t="shared" si="10"/>
        <v>2394.0043361840371</v>
      </c>
      <c r="O285" s="70">
        <f>Sheet1!F65</f>
        <v>0.47490663284745827</v>
      </c>
    </row>
    <row r="286" spans="1:15" x14ac:dyDescent="0.15">
      <c r="A286">
        <v>72</v>
      </c>
      <c r="B286" s="70">
        <f t="shared" si="9"/>
        <v>4189.9159846812236</v>
      </c>
      <c r="C286" s="70">
        <f>A286*Sheet1!D29</f>
        <v>1728</v>
      </c>
      <c r="E286" s="70">
        <f t="shared" si="10"/>
        <v>2461.9159846812236</v>
      </c>
      <c r="O286" s="70">
        <f>Sheet1!F65</f>
        <v>0.47490663284745827</v>
      </c>
    </row>
    <row r="287" spans="1:15" x14ac:dyDescent="0.15">
      <c r="A287">
        <v>73</v>
      </c>
      <c r="B287" s="70">
        <f t="shared" si="9"/>
        <v>4282.7774464441045</v>
      </c>
      <c r="C287" s="70">
        <f>A287*Sheet1!D29</f>
        <v>1752</v>
      </c>
      <c r="E287" s="70">
        <f t="shared" si="10"/>
        <v>2530.777446444105</v>
      </c>
      <c r="O287" s="70">
        <f>Sheet1!F65</f>
        <v>0.47490663284745827</v>
      </c>
    </row>
    <row r="288" spans="1:15" x14ac:dyDescent="0.15">
      <c r="A288">
        <v>74</v>
      </c>
      <c r="B288" s="70">
        <f t="shared" si="9"/>
        <v>4376.5887214726808</v>
      </c>
      <c r="C288" s="70">
        <f>A288*Sheet1!D29</f>
        <v>1776</v>
      </c>
      <c r="E288" s="70">
        <f t="shared" si="10"/>
        <v>2600.5887214726813</v>
      </c>
      <c r="O288" s="70">
        <f>Sheet1!F65</f>
        <v>0.47490663284745827</v>
      </c>
    </row>
    <row r="289" spans="1:15" x14ac:dyDescent="0.15">
      <c r="A289">
        <v>75</v>
      </c>
      <c r="B289" s="70">
        <f t="shared" si="9"/>
        <v>4471.3498097669526</v>
      </c>
      <c r="C289" s="70">
        <f>A289*Sheet1!D29</f>
        <v>1800</v>
      </c>
      <c r="E289" s="70">
        <f t="shared" si="10"/>
        <v>2671.3498097669526</v>
      </c>
      <c r="O289" s="70">
        <f>Sheet1!F65</f>
        <v>0.47490663284745827</v>
      </c>
    </row>
    <row r="290" spans="1:15" x14ac:dyDescent="0.15">
      <c r="A290">
        <v>76</v>
      </c>
      <c r="B290" s="70">
        <f t="shared" si="9"/>
        <v>4567.0607113269189</v>
      </c>
      <c r="C290" s="70">
        <f>A290*Sheet1!D29</f>
        <v>1824</v>
      </c>
      <c r="E290" s="70">
        <f t="shared" si="10"/>
        <v>2743.0607113269189</v>
      </c>
      <c r="O290" s="70">
        <f>Sheet1!F65</f>
        <v>0.47490663284745827</v>
      </c>
    </row>
    <row r="291" spans="1:15" x14ac:dyDescent="0.15">
      <c r="A291">
        <v>77</v>
      </c>
      <c r="B291" s="70">
        <f t="shared" si="9"/>
        <v>4663.7214261525805</v>
      </c>
      <c r="C291" s="70">
        <f>A291*Sheet1!D29</f>
        <v>1848</v>
      </c>
      <c r="E291" s="70">
        <f t="shared" si="10"/>
        <v>2815.7214261525801</v>
      </c>
      <c r="O291" s="70">
        <f>Sheet1!F65</f>
        <v>0.47490663284745827</v>
      </c>
    </row>
    <row r="292" spans="1:15" x14ac:dyDescent="0.15">
      <c r="A292">
        <v>78</v>
      </c>
      <c r="B292" s="70">
        <f t="shared" si="9"/>
        <v>4761.3319542439367</v>
      </c>
      <c r="C292" s="70">
        <f>A292*Sheet1!D29</f>
        <v>1872</v>
      </c>
      <c r="E292" s="70">
        <f t="shared" si="10"/>
        <v>2889.3319542439363</v>
      </c>
      <c r="O292" s="70">
        <f>Sheet1!F65</f>
        <v>0.47490663284745827</v>
      </c>
    </row>
    <row r="293" spans="1:15" x14ac:dyDescent="0.15">
      <c r="A293">
        <v>79</v>
      </c>
      <c r="B293" s="70">
        <f t="shared" si="9"/>
        <v>4859.8922956009865</v>
      </c>
      <c r="C293" s="70">
        <f>A293*Sheet1!D29</f>
        <v>1896</v>
      </c>
      <c r="E293" s="70">
        <f t="shared" si="10"/>
        <v>2963.8922956009869</v>
      </c>
      <c r="O293" s="70">
        <f>Sheet1!F65</f>
        <v>0.47490663284745827</v>
      </c>
    </row>
    <row r="294" spans="1:15" x14ac:dyDescent="0.15">
      <c r="A294">
        <v>80</v>
      </c>
      <c r="B294" s="70">
        <f t="shared" si="9"/>
        <v>4959.4024502237335</v>
      </c>
      <c r="C294" s="70">
        <f>A294*Sheet1!D29</f>
        <v>1920</v>
      </c>
      <c r="E294" s="70">
        <f t="shared" si="10"/>
        <v>3039.402450223733</v>
      </c>
      <c r="O294" s="70">
        <f>Sheet1!F65</f>
        <v>0.47490663284745827</v>
      </c>
    </row>
    <row r="295" spans="1:15" x14ac:dyDescent="0.15">
      <c r="A295">
        <v>81</v>
      </c>
      <c r="B295" s="70">
        <f t="shared" si="9"/>
        <v>5059.8624181121741</v>
      </c>
      <c r="C295" s="70">
        <f>A295*Sheet1!D29</f>
        <v>1944</v>
      </c>
      <c r="E295" s="70">
        <f t="shared" si="10"/>
        <v>3115.8624181121736</v>
      </c>
      <c r="O295" s="70">
        <f>Sheet1!F65</f>
        <v>0.47490663284745827</v>
      </c>
    </row>
    <row r="296" spans="1:15" x14ac:dyDescent="0.15">
      <c r="A296">
        <v>82</v>
      </c>
      <c r="B296" s="70">
        <f t="shared" si="9"/>
        <v>5161.2721992663101</v>
      </c>
      <c r="C296" s="70">
        <f>A296*Sheet1!D29</f>
        <v>1968</v>
      </c>
      <c r="E296" s="70">
        <f t="shared" si="10"/>
        <v>3193.2721992663096</v>
      </c>
      <c r="O296" s="70">
        <f>Sheet1!F65</f>
        <v>0.47490663284745827</v>
      </c>
    </row>
    <row r="297" spans="1:15" x14ac:dyDescent="0.15">
      <c r="A297">
        <v>83</v>
      </c>
      <c r="B297" s="70">
        <f t="shared" si="9"/>
        <v>5263.6317936861396</v>
      </c>
      <c r="C297" s="70">
        <f>A297*Sheet1!D29</f>
        <v>1992</v>
      </c>
      <c r="E297" s="70">
        <f t="shared" si="10"/>
        <v>3271.6317936861401</v>
      </c>
      <c r="O297" s="70">
        <f>Sheet1!F65</f>
        <v>0.47490663284745827</v>
      </c>
    </row>
    <row r="298" spans="1:15" x14ac:dyDescent="0.15">
      <c r="A298">
        <v>84</v>
      </c>
      <c r="B298" s="70">
        <f t="shared" si="9"/>
        <v>5366.9412013716656</v>
      </c>
      <c r="C298" s="70">
        <f>A298*Sheet1!D29</f>
        <v>2016</v>
      </c>
      <c r="E298" s="70">
        <f t="shared" si="10"/>
        <v>3350.9412013716656</v>
      </c>
      <c r="O298" s="70">
        <f>Sheet1!F65</f>
        <v>0.47490663284745827</v>
      </c>
    </row>
    <row r="299" spans="1:15" x14ac:dyDescent="0.15">
      <c r="A299">
        <v>85</v>
      </c>
      <c r="B299" s="70">
        <f t="shared" si="9"/>
        <v>5471.200422322886</v>
      </c>
      <c r="C299" s="70">
        <f>A299*Sheet1!D29</f>
        <v>2040</v>
      </c>
      <c r="E299" s="70">
        <f t="shared" si="10"/>
        <v>3431.200422322886</v>
      </c>
      <c r="O299" s="70">
        <f>Sheet1!F65</f>
        <v>0.47490663284745827</v>
      </c>
    </row>
    <row r="300" spans="1:15" x14ac:dyDescent="0.15">
      <c r="A300">
        <v>86</v>
      </c>
      <c r="B300" s="70">
        <f t="shared" si="9"/>
        <v>5576.4094565398009</v>
      </c>
      <c r="C300" s="70">
        <f>A300*Sheet1!D29</f>
        <v>2064</v>
      </c>
      <c r="E300" s="70">
        <f t="shared" si="10"/>
        <v>3512.4094565398013</v>
      </c>
      <c r="O300" s="70">
        <f>Sheet1!F65</f>
        <v>0.47490663284745827</v>
      </c>
    </row>
    <row r="301" spans="1:15" x14ac:dyDescent="0.15">
      <c r="A301">
        <v>87</v>
      </c>
      <c r="B301" s="70">
        <f t="shared" si="9"/>
        <v>5682.5683040224121</v>
      </c>
      <c r="C301" s="70">
        <f>A301*Sheet1!D29</f>
        <v>2088</v>
      </c>
      <c r="E301" s="70">
        <f t="shared" si="10"/>
        <v>3594.5683040224117</v>
      </c>
      <c r="O301" s="70">
        <f>Sheet1!F65</f>
        <v>0.47490663284745827</v>
      </c>
    </row>
    <row r="302" spans="1:15" x14ac:dyDescent="0.15">
      <c r="A302">
        <v>88</v>
      </c>
      <c r="B302" s="70">
        <f t="shared" si="9"/>
        <v>5789.6769647707169</v>
      </c>
      <c r="C302" s="70">
        <f>A302*Sheet1!D29</f>
        <v>2112</v>
      </c>
      <c r="E302" s="70">
        <f t="shared" si="10"/>
        <v>3677.6769647707169</v>
      </c>
      <c r="O302" s="70">
        <f>Sheet1!F65</f>
        <v>0.47490663284745827</v>
      </c>
    </row>
    <row r="303" spans="1:15" x14ac:dyDescent="0.15">
      <c r="A303">
        <v>89</v>
      </c>
      <c r="B303" s="70">
        <f t="shared" si="9"/>
        <v>5897.7354387847172</v>
      </c>
      <c r="C303" s="70">
        <f>A303*Sheet1!D29</f>
        <v>2136</v>
      </c>
      <c r="E303" s="70">
        <f t="shared" si="10"/>
        <v>3761.7354387847167</v>
      </c>
      <c r="O303" s="70">
        <f>Sheet1!F65</f>
        <v>0.47490663284745827</v>
      </c>
    </row>
    <row r="304" spans="1:15" x14ac:dyDescent="0.15">
      <c r="A304">
        <v>90</v>
      </c>
      <c r="B304" s="70">
        <f t="shared" si="9"/>
        <v>6006.7437260644119</v>
      </c>
      <c r="C304" s="70">
        <f>A304*Sheet1!D29</f>
        <v>2160</v>
      </c>
      <c r="E304" s="70">
        <f t="shared" si="10"/>
        <v>3846.7437260644119</v>
      </c>
      <c r="O304" s="70">
        <f>Sheet1!F65</f>
        <v>0.47490663284745827</v>
      </c>
    </row>
    <row r="305" spans="1:15" x14ac:dyDescent="0.15">
      <c r="A305">
        <v>91</v>
      </c>
      <c r="B305" s="70">
        <f t="shared" si="9"/>
        <v>6116.7018266098021</v>
      </c>
      <c r="C305" s="70">
        <f>A305*Sheet1!D29</f>
        <v>2184</v>
      </c>
      <c r="E305" s="70">
        <f t="shared" si="10"/>
        <v>3932.7018266098021</v>
      </c>
      <c r="O305" s="70">
        <f>Sheet1!F65</f>
        <v>0.47490663284745827</v>
      </c>
    </row>
    <row r="306" spans="1:15" x14ac:dyDescent="0.15">
      <c r="A306">
        <v>92</v>
      </c>
      <c r="B306" s="70">
        <f t="shared" si="9"/>
        <v>6227.6097404208867</v>
      </c>
      <c r="C306" s="70">
        <f>A306*Sheet1!D29</f>
        <v>2208</v>
      </c>
      <c r="E306" s="70">
        <f t="shared" si="10"/>
        <v>4019.6097404208867</v>
      </c>
      <c r="O306" s="70">
        <f>Sheet1!F65</f>
        <v>0.47490663284745827</v>
      </c>
    </row>
    <row r="307" spans="1:15" x14ac:dyDescent="0.15">
      <c r="A307">
        <v>93</v>
      </c>
      <c r="B307" s="70">
        <f t="shared" si="9"/>
        <v>6339.4674674976668</v>
      </c>
      <c r="C307" s="70">
        <f>A307*Sheet1!D29</f>
        <v>2232</v>
      </c>
      <c r="E307" s="70">
        <f t="shared" si="10"/>
        <v>4107.4674674976668</v>
      </c>
      <c r="O307" s="70">
        <f>Sheet1!F65</f>
        <v>0.47490663284745827</v>
      </c>
    </row>
    <row r="308" spans="1:15" x14ac:dyDescent="0.15">
      <c r="A308">
        <v>94</v>
      </c>
      <c r="B308" s="70">
        <f t="shared" si="9"/>
        <v>6452.2750078401414</v>
      </c>
      <c r="C308" s="70">
        <f>A308*Sheet1!D29</f>
        <v>2256</v>
      </c>
      <c r="E308" s="70">
        <f t="shared" si="10"/>
        <v>4196.2750078401414</v>
      </c>
      <c r="O308" s="70">
        <f>Sheet1!F65</f>
        <v>0.47490663284745827</v>
      </c>
    </row>
    <row r="309" spans="1:15" x14ac:dyDescent="0.15">
      <c r="A309">
        <v>95</v>
      </c>
      <c r="B309" s="70">
        <f t="shared" si="9"/>
        <v>6566.0323614483104</v>
      </c>
      <c r="C309" s="70">
        <f>A309*Sheet1!D29</f>
        <v>2280</v>
      </c>
      <c r="E309" s="70">
        <f t="shared" si="10"/>
        <v>4286.0323614483104</v>
      </c>
      <c r="O309" s="70">
        <f>Sheet1!F65</f>
        <v>0.47490663284745827</v>
      </c>
    </row>
    <row r="310" spans="1:15" x14ac:dyDescent="0.15">
      <c r="A310">
        <v>96</v>
      </c>
      <c r="B310" s="70">
        <f t="shared" si="9"/>
        <v>6680.7395283221758</v>
      </c>
      <c r="C310" s="70">
        <f>A310*Sheet1!D29</f>
        <v>2304</v>
      </c>
      <c r="E310" s="70">
        <f t="shared" si="10"/>
        <v>4376.7395283221758</v>
      </c>
      <c r="O310" s="70">
        <f>Sheet1!F65</f>
        <v>0.47490663284745827</v>
      </c>
    </row>
    <row r="311" spans="1:15" x14ac:dyDescent="0.15">
      <c r="A311">
        <v>97</v>
      </c>
      <c r="B311" s="70">
        <f t="shared" si="9"/>
        <v>6796.3965084617348</v>
      </c>
      <c r="C311" s="70">
        <f>A311*Sheet1!D29</f>
        <v>2328</v>
      </c>
      <c r="E311" s="70">
        <f t="shared" si="10"/>
        <v>4468.3965084617348</v>
      </c>
      <c r="O311" s="70">
        <f>Sheet1!F65</f>
        <v>0.47490663284745827</v>
      </c>
    </row>
    <row r="312" spans="1:15" x14ac:dyDescent="0.15">
      <c r="A312">
        <v>98</v>
      </c>
      <c r="B312" s="70">
        <f t="shared" si="9"/>
        <v>6913.0033018669892</v>
      </c>
      <c r="C312" s="70">
        <f>A312*Sheet1!D29</f>
        <v>2352</v>
      </c>
      <c r="E312" s="70">
        <f t="shared" si="10"/>
        <v>4561.0033018669892</v>
      </c>
      <c r="O312" s="70">
        <f>Sheet1!F65</f>
        <v>0.47490663284745827</v>
      </c>
    </row>
    <row r="313" spans="1:15" x14ac:dyDescent="0.15">
      <c r="A313">
        <v>99</v>
      </c>
      <c r="B313" s="70">
        <f t="shared" si="9"/>
        <v>7030.5599085379381</v>
      </c>
      <c r="C313" s="70">
        <f>A313*Sheet1!D29</f>
        <v>2376</v>
      </c>
      <c r="E313" s="70">
        <f t="shared" si="10"/>
        <v>4654.5599085379381</v>
      </c>
      <c r="O313" s="70">
        <f>Sheet1!F65</f>
        <v>0.47490663284745827</v>
      </c>
    </row>
    <row r="314" spans="1:15" x14ac:dyDescent="0.15">
      <c r="A314">
        <v>100</v>
      </c>
      <c r="B314" s="70">
        <f t="shared" si="9"/>
        <v>7149.0663284745824</v>
      </c>
      <c r="C314" s="70">
        <f>A314*Sheet1!D29</f>
        <v>2400</v>
      </c>
      <c r="E314" s="70">
        <f t="shared" si="10"/>
        <v>4749.0663284745824</v>
      </c>
      <c r="O314" s="70">
        <f>Sheet1!F65</f>
        <v>0.47490663284745827</v>
      </c>
    </row>
    <row r="315" spans="1:15" x14ac:dyDescent="0.15">
      <c r="A315">
        <v>105</v>
      </c>
      <c r="B315" s="70">
        <f t="shared" si="9"/>
        <v>7755.8456271432278</v>
      </c>
      <c r="C315" s="70">
        <f>A315*Sheet1!D29</f>
        <v>2520</v>
      </c>
      <c r="E315" s="70">
        <f t="shared" si="10"/>
        <v>5235.8456271432278</v>
      </c>
      <c r="O315" s="70">
        <f>Sheet1!F65</f>
        <v>0.47490663284745827</v>
      </c>
    </row>
    <row r="316" spans="1:15" x14ac:dyDescent="0.15">
      <c r="A316">
        <v>110</v>
      </c>
      <c r="B316" s="70">
        <f t="shared" si="9"/>
        <v>8386.370257454244</v>
      </c>
      <c r="C316" s="70">
        <f>A316*Sheet1!D29</f>
        <v>2640</v>
      </c>
      <c r="E316" s="70">
        <f t="shared" si="10"/>
        <v>5746.3702574542449</v>
      </c>
      <c r="O316" s="70">
        <f>Sheet1!F65</f>
        <v>0.47490663284745827</v>
      </c>
    </row>
    <row r="317" spans="1:15" x14ac:dyDescent="0.15">
      <c r="A317">
        <v>115</v>
      </c>
      <c r="B317" s="70">
        <f t="shared" si="9"/>
        <v>9040.6402194076363</v>
      </c>
      <c r="C317" s="70">
        <f>A317*Sheet1!D29</f>
        <v>2760</v>
      </c>
      <c r="E317" s="70">
        <f t="shared" si="10"/>
        <v>6280.6402194076354</v>
      </c>
      <c r="O317" s="70">
        <f>Sheet1!F65</f>
        <v>0.47490663284745827</v>
      </c>
    </row>
    <row r="318" spans="1:15" x14ac:dyDescent="0.15">
      <c r="A318">
        <v>120</v>
      </c>
      <c r="B318" s="70">
        <f t="shared" si="9"/>
        <v>9718.6555130033994</v>
      </c>
      <c r="C318" s="70">
        <f>A318*Sheet1!D29</f>
        <v>2880</v>
      </c>
      <c r="E318" s="70">
        <f t="shared" si="10"/>
        <v>6838.6555130033994</v>
      </c>
      <c r="O318" s="70">
        <f>Sheet1!F65</f>
        <v>0.47490663284745827</v>
      </c>
    </row>
    <row r="319" spans="1:15" x14ac:dyDescent="0.15">
      <c r="A319">
        <v>125</v>
      </c>
      <c r="B319" s="70">
        <f t="shared" si="9"/>
        <v>10420.416138241535</v>
      </c>
      <c r="C319" s="70">
        <f>A319*Sheet1!D29</f>
        <v>3000</v>
      </c>
      <c r="E319" s="70">
        <f t="shared" si="10"/>
        <v>7420.416138241535</v>
      </c>
      <c r="O319" s="70">
        <f>Sheet1!F65</f>
        <v>0.47490663284745827</v>
      </c>
    </row>
    <row r="320" spans="1:15" x14ac:dyDescent="0.15">
      <c r="A320">
        <v>130</v>
      </c>
      <c r="B320" s="70">
        <f t="shared" si="9"/>
        <v>11145.922095122045</v>
      </c>
      <c r="C320" s="70">
        <f>A320*Sheet1!D29</f>
        <v>3120</v>
      </c>
      <c r="E320" s="70">
        <f t="shared" si="10"/>
        <v>8025.922095122045</v>
      </c>
      <c r="O320" s="70">
        <f>Sheet1!F65</f>
        <v>0.47490663284745827</v>
      </c>
    </row>
    <row r="321" spans="1:15" x14ac:dyDescent="0.15">
      <c r="A321">
        <v>135</v>
      </c>
      <c r="B321" s="70">
        <f t="shared" si="9"/>
        <v>11895.173383644928</v>
      </c>
      <c r="C321" s="70">
        <f>A321*Sheet1!D29</f>
        <v>3240</v>
      </c>
      <c r="E321" s="70">
        <f t="shared" si="10"/>
        <v>8655.1733836449275</v>
      </c>
      <c r="O321" s="70">
        <f>Sheet1!F65</f>
        <v>0.47490663284745827</v>
      </c>
    </row>
    <row r="322" spans="1:15" x14ac:dyDescent="0.15">
      <c r="A322">
        <v>140</v>
      </c>
      <c r="B322" s="70">
        <f t="shared" si="9"/>
        <v>12668.170003810183</v>
      </c>
      <c r="C322" s="70">
        <f>A322*Sheet1!D29</f>
        <v>3360</v>
      </c>
      <c r="E322" s="70">
        <f t="shared" si="10"/>
        <v>9308.1700038101826</v>
      </c>
      <c r="O322" s="70">
        <f>Sheet1!F65</f>
        <v>0.47490663284745827</v>
      </c>
    </row>
    <row r="323" spans="1:15" x14ac:dyDescent="0.15">
      <c r="A323">
        <v>145</v>
      </c>
      <c r="B323" s="70">
        <f t="shared" si="9"/>
        <v>13464.91195561781</v>
      </c>
      <c r="C323" s="70">
        <f>A323*Sheet1!D29</f>
        <v>3480</v>
      </c>
      <c r="E323" s="70">
        <f t="shared" si="10"/>
        <v>9984.9119556178102</v>
      </c>
      <c r="O323" s="70">
        <f>Sheet1!F65</f>
        <v>0.47490663284745827</v>
      </c>
    </row>
    <row r="324" spans="1:15" x14ac:dyDescent="0.15">
      <c r="A324">
        <v>150</v>
      </c>
      <c r="B324" s="70">
        <f t="shared" si="9"/>
        <v>14285.39923906781</v>
      </c>
      <c r="C324" s="70">
        <f>A324*Sheet1!D29</f>
        <v>3600</v>
      </c>
      <c r="E324" s="70">
        <f t="shared" si="10"/>
        <v>10685.39923906781</v>
      </c>
      <c r="O324" s="70">
        <f>Sheet1!F65</f>
        <v>0.47490663284745827</v>
      </c>
    </row>
    <row r="325" spans="1:15" x14ac:dyDescent="0.15">
      <c r="A325">
        <v>155</v>
      </c>
      <c r="B325" s="70">
        <f t="shared" ref="B325:B334" si="11">C325+E325</f>
        <v>15129.631854160185</v>
      </c>
      <c r="C325" s="70">
        <f>A325*Sheet1!D29</f>
        <v>3720</v>
      </c>
      <c r="E325" s="70">
        <f t="shared" ref="E325:E334" si="12">(A325*A325)*O325</f>
        <v>11409.631854160185</v>
      </c>
      <c r="O325" s="70">
        <f>Sheet1!F65</f>
        <v>0.47490663284745827</v>
      </c>
    </row>
    <row r="326" spans="1:15" x14ac:dyDescent="0.15">
      <c r="A326">
        <v>160</v>
      </c>
      <c r="B326" s="70">
        <f t="shared" si="11"/>
        <v>15997.609800894932</v>
      </c>
      <c r="C326" s="70">
        <f>A326*Sheet1!D29</f>
        <v>3840</v>
      </c>
      <c r="E326" s="70">
        <f t="shared" si="12"/>
        <v>12157.609800894932</v>
      </c>
      <c r="O326" s="70">
        <f>Sheet1!F65</f>
        <v>0.47490663284745827</v>
      </c>
    </row>
    <row r="327" spans="1:15" x14ac:dyDescent="0.15">
      <c r="A327">
        <v>165</v>
      </c>
      <c r="B327" s="70">
        <f t="shared" si="11"/>
        <v>16889.333079272052</v>
      </c>
      <c r="C327" s="70">
        <f>A327*Sheet1!D29</f>
        <v>3960</v>
      </c>
      <c r="E327" s="70">
        <f t="shared" si="12"/>
        <v>12929.333079272052</v>
      </c>
      <c r="O327" s="70">
        <f>Sheet1!F65</f>
        <v>0.47490663284745827</v>
      </c>
    </row>
    <row r="328" spans="1:15" x14ac:dyDescent="0.15">
      <c r="A328">
        <v>170</v>
      </c>
      <c r="B328" s="70">
        <f t="shared" si="11"/>
        <v>17804.801689291544</v>
      </c>
      <c r="C328" s="70">
        <f>A328*Sheet1!D29</f>
        <v>4080</v>
      </c>
      <c r="E328" s="70">
        <f t="shared" si="12"/>
        <v>13724.801689291544</v>
      </c>
      <c r="O328" s="70">
        <f>Sheet1!F65</f>
        <v>0.47490663284745827</v>
      </c>
    </row>
    <row r="329" spans="1:15" x14ac:dyDescent="0.15">
      <c r="A329">
        <v>175</v>
      </c>
      <c r="B329" s="70">
        <f t="shared" si="11"/>
        <v>18744.015630953407</v>
      </c>
      <c r="C329" s="70">
        <f>A329*Sheet1!D29</f>
        <v>4200</v>
      </c>
      <c r="E329" s="70">
        <f t="shared" si="12"/>
        <v>14544.015630953409</v>
      </c>
      <c r="O329" s="70">
        <f>Sheet1!F65</f>
        <v>0.47490663284745827</v>
      </c>
    </row>
    <row r="330" spans="1:15" x14ac:dyDescent="0.15">
      <c r="A330">
        <v>180</v>
      </c>
      <c r="B330" s="70">
        <f t="shared" si="11"/>
        <v>19706.974904257648</v>
      </c>
      <c r="C330" s="70">
        <f>A330*Sheet1!D29</f>
        <v>4320</v>
      </c>
      <c r="E330" s="70">
        <f t="shared" si="12"/>
        <v>15386.974904257648</v>
      </c>
      <c r="O330" s="70">
        <f>Sheet1!F65</f>
        <v>0.47490663284745827</v>
      </c>
    </row>
    <row r="331" spans="1:15" x14ac:dyDescent="0.15">
      <c r="A331">
        <v>185</v>
      </c>
      <c r="B331" s="70">
        <f t="shared" si="11"/>
        <v>20693.679509204259</v>
      </c>
      <c r="C331" s="70">
        <f>A331*Sheet1!D29</f>
        <v>4440</v>
      </c>
      <c r="E331" s="70">
        <f t="shared" si="12"/>
        <v>16253.679509204259</v>
      </c>
      <c r="O331" s="70">
        <f>Sheet1!F65</f>
        <v>0.47490663284745827</v>
      </c>
    </row>
    <row r="332" spans="1:15" x14ac:dyDescent="0.15">
      <c r="A332">
        <v>190</v>
      </c>
      <c r="B332" s="70">
        <f t="shared" si="11"/>
        <v>21704.129445793242</v>
      </c>
      <c r="C332" s="70">
        <f>A332*Sheet1!D29</f>
        <v>4560</v>
      </c>
      <c r="E332" s="70">
        <f t="shared" si="12"/>
        <v>17144.129445793242</v>
      </c>
      <c r="O332" s="70">
        <f>Sheet1!F65</f>
        <v>0.47490663284745827</v>
      </c>
    </row>
    <row r="333" spans="1:15" x14ac:dyDescent="0.15">
      <c r="A333">
        <v>195</v>
      </c>
      <c r="B333" s="70">
        <f t="shared" si="11"/>
        <v>22738.324714024602</v>
      </c>
      <c r="C333" s="70">
        <f>A333*Sheet1!D29</f>
        <v>4680</v>
      </c>
      <c r="E333" s="70">
        <f t="shared" si="12"/>
        <v>18058.324714024602</v>
      </c>
      <c r="O333" s="70">
        <f>Sheet1!F65</f>
        <v>0.47490663284745827</v>
      </c>
    </row>
    <row r="334" spans="1:15" x14ac:dyDescent="0.15">
      <c r="A334">
        <v>200</v>
      </c>
      <c r="B334" s="70">
        <f t="shared" si="11"/>
        <v>23796.26531389833</v>
      </c>
      <c r="C334" s="70">
        <f>A334*Sheet1!D29</f>
        <v>4800</v>
      </c>
      <c r="E334" s="70">
        <f t="shared" si="12"/>
        <v>18996.26531389833</v>
      </c>
      <c r="O334" s="70">
        <f>Sheet1!F65</f>
        <v>0.47490663284745827</v>
      </c>
    </row>
  </sheetData>
  <sheetProtection selectLockedCells="1" selectUnlockedCells="1"/>
  <phoneticPr fontId="9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4440B-866F-43AD-A45C-FC2A08668D2B}">
  <dimension ref="A3:P334"/>
  <sheetViews>
    <sheetView workbookViewId="0">
      <selection activeCell="J11" sqref="J11"/>
    </sheetView>
  </sheetViews>
  <sheetFormatPr defaultColWidth="11.4609375" defaultRowHeight="12.75" x14ac:dyDescent="0.15"/>
  <cols>
    <col min="1" max="1" width="11.4609375" customWidth="1"/>
    <col min="2" max="2" width="22.51953125" customWidth="1"/>
    <col min="3" max="8" width="11.4609375" customWidth="1"/>
    <col min="9" max="9" width="13.484375" customWidth="1"/>
    <col min="10" max="10" width="11.4609375" customWidth="1"/>
    <col min="11" max="11" width="14.15625" customWidth="1"/>
    <col min="12" max="14" width="11.4609375" customWidth="1"/>
    <col min="15" max="15" width="11.4609375" style="70" customWidth="1"/>
  </cols>
  <sheetData>
    <row r="3" spans="1:16" x14ac:dyDescent="0.15">
      <c r="A3" t="s">
        <v>116</v>
      </c>
      <c r="B3" t="s">
        <v>117</v>
      </c>
      <c r="C3" t="s">
        <v>118</v>
      </c>
      <c r="E3" t="s">
        <v>119</v>
      </c>
      <c r="H3" t="s">
        <v>120</v>
      </c>
      <c r="I3" t="s">
        <v>121</v>
      </c>
      <c r="J3" t="s">
        <v>122</v>
      </c>
      <c r="K3" t="s">
        <v>123</v>
      </c>
      <c r="L3" t="s">
        <v>124</v>
      </c>
      <c r="O3" s="70" t="s">
        <v>126</v>
      </c>
    </row>
    <row r="5" spans="1:16" x14ac:dyDescent="0.15">
      <c r="A5">
        <v>0.1</v>
      </c>
      <c r="B5" s="70">
        <f t="shared" ref="B5:B68" si="0">C5+E5</f>
        <v>2.4027422888400274</v>
      </c>
      <c r="C5" s="70">
        <f>A5*Sheet1!D29</f>
        <v>2.4000000000000004</v>
      </c>
      <c r="E5" s="70">
        <f t="shared" ref="E5:E68" si="1">(A5*A5)*O5</f>
        <v>2.7422888400272195E-3</v>
      </c>
      <c r="I5" s="113"/>
      <c r="O5" s="113">
        <f>Sheet1!F67</f>
        <v>0.27422888400272188</v>
      </c>
      <c r="P5" s="113"/>
    </row>
    <row r="6" spans="1:16" x14ac:dyDescent="0.15">
      <c r="A6">
        <v>0.2</v>
      </c>
      <c r="B6" s="70">
        <f t="shared" si="0"/>
        <v>4.8109691553601097</v>
      </c>
      <c r="C6" s="70">
        <f>A6*Sheet1!D29</f>
        <v>4.8000000000000007</v>
      </c>
      <c r="E6" s="70">
        <f t="shared" si="1"/>
        <v>1.0969155360108878E-2</v>
      </c>
      <c r="I6" s="113"/>
      <c r="O6" s="113">
        <f>Sheet1!F67</f>
        <v>0.27422888400272188</v>
      </c>
    </row>
    <row r="7" spans="1:16" x14ac:dyDescent="0.15">
      <c r="A7">
        <v>0.3</v>
      </c>
      <c r="B7" s="70">
        <f t="shared" si="0"/>
        <v>7.2246805995602443</v>
      </c>
      <c r="C7" s="70">
        <f>A7*Sheet1!D29</f>
        <v>7.1999999999999993</v>
      </c>
      <c r="E7" s="70">
        <f t="shared" si="1"/>
        <v>2.4680599560244969E-2</v>
      </c>
      <c r="H7">
        <v>2</v>
      </c>
      <c r="I7" s="113">
        <f>(0.5*Sheet1!D73*(3.141593*((Sheet1!D7/2)*(Sheet1!D7/2)))*(H7*H7*H7)*(Sheet1!D74/100))</f>
        <v>3.46228681344</v>
      </c>
      <c r="J7" s="70">
        <f>VLOOKUP(I7,B5:C334,2,TRUE)</f>
        <v>2.4000000000000004</v>
      </c>
      <c r="K7" s="70">
        <f>J7/Sheet1!D29*Sheet1!D75</f>
        <v>0.14000000000000001</v>
      </c>
      <c r="L7" s="70">
        <f t="shared" ref="L7:L27" si="2">J7-K7</f>
        <v>2.2600000000000002</v>
      </c>
      <c r="O7" s="113">
        <f>Sheet1!F67</f>
        <v>0.27422888400272188</v>
      </c>
    </row>
    <row r="8" spans="1:16" x14ac:dyDescent="0.15">
      <c r="A8">
        <v>0.4</v>
      </c>
      <c r="B8" s="70">
        <f t="shared" si="0"/>
        <v>9.6438766214404374</v>
      </c>
      <c r="C8" s="70">
        <f>A8*Sheet1!D29</f>
        <v>9.6000000000000014</v>
      </c>
      <c r="E8" s="70">
        <f t="shared" si="1"/>
        <v>4.3876621440435512E-2</v>
      </c>
      <c r="H8">
        <v>2.5</v>
      </c>
      <c r="I8" s="113">
        <f>(0.5*Sheet1!D73*(3.141593*((Sheet1!D7/2)*(Sheet1!D7/2)))*(H8*H8*H8)*(Sheet1!D74/100))</f>
        <v>6.7622789324999992</v>
      </c>
      <c r="J8" s="70">
        <f>VLOOKUP(I8,B5:C334,2,TRUE)</f>
        <v>4.8000000000000007</v>
      </c>
      <c r="K8" s="70">
        <f>J8/Sheet1!D29*Sheet1!D75</f>
        <v>0.28000000000000003</v>
      </c>
      <c r="L8" s="70">
        <f t="shared" si="2"/>
        <v>4.5200000000000005</v>
      </c>
      <c r="O8" s="113">
        <f>Sheet1!F67</f>
        <v>0.27422888400272188</v>
      </c>
    </row>
    <row r="9" spans="1:16" x14ac:dyDescent="0.15">
      <c r="A9">
        <v>0.5</v>
      </c>
      <c r="B9" s="70">
        <f t="shared" si="0"/>
        <v>12.068557221000681</v>
      </c>
      <c r="C9" s="70">
        <f>A9*Sheet1!D29</f>
        <v>12</v>
      </c>
      <c r="E9" s="70">
        <f t="shared" si="1"/>
        <v>6.8557221000680471E-2</v>
      </c>
      <c r="H9">
        <v>3</v>
      </c>
      <c r="I9" s="113">
        <f>(0.5*Sheet1!D73*(3.141593*((Sheet1!D7/2)*(Sheet1!D7/2)))*(H9*H9*H9)*(Sheet1!D74/100))</f>
        <v>11.68521799536</v>
      </c>
      <c r="J9" s="70">
        <f>VLOOKUP(I9,B5:C334,2,TRUE)</f>
        <v>9.6000000000000014</v>
      </c>
      <c r="K9" s="70">
        <f>J9/Sheet1!D29*Sheet1!D75</f>
        <v>0.56000000000000005</v>
      </c>
      <c r="L9" s="70">
        <f t="shared" si="2"/>
        <v>9.0400000000000009</v>
      </c>
      <c r="O9" s="113">
        <f>Sheet1!F67</f>
        <v>0.27422888400272188</v>
      </c>
    </row>
    <row r="10" spans="1:16" x14ac:dyDescent="0.15">
      <c r="A10">
        <v>0.6</v>
      </c>
      <c r="B10" s="70">
        <f t="shared" si="0"/>
        <v>14.498722398240979</v>
      </c>
      <c r="C10" s="70">
        <f>A10*Sheet1!D29</f>
        <v>14.399999999999999</v>
      </c>
      <c r="E10" s="70">
        <f t="shared" si="1"/>
        <v>9.8722398240979878E-2</v>
      </c>
      <c r="H10">
        <v>3.5</v>
      </c>
      <c r="I10" s="113">
        <f>(0.5*Sheet1!D73*(3.141593*((Sheet1!D7/2)*(Sheet1!D7/2)))*(H10*H10*H10)*(Sheet1!D74/100))</f>
        <v>18.55569339078</v>
      </c>
      <c r="J10" s="70">
        <f>VLOOKUP(I10,B5:C334,2,TRUE)</f>
        <v>16.799999999999997</v>
      </c>
      <c r="K10" s="70">
        <f>J10/Sheet1!D29*Sheet1!D75</f>
        <v>0.97999999999999976</v>
      </c>
      <c r="L10" s="70">
        <f t="shared" si="2"/>
        <v>15.819999999999997</v>
      </c>
      <c r="O10" s="113">
        <f>Sheet1!F67</f>
        <v>0.27422888400272188</v>
      </c>
    </row>
    <row r="11" spans="1:16" x14ac:dyDescent="0.15">
      <c r="A11">
        <v>0.7</v>
      </c>
      <c r="B11" s="70">
        <f t="shared" si="0"/>
        <v>16.93437215316133</v>
      </c>
      <c r="C11" s="70">
        <f>A11*Sheet1!D29</f>
        <v>16.799999999999997</v>
      </c>
      <c r="E11" s="70">
        <f t="shared" si="1"/>
        <v>0.13437215316133372</v>
      </c>
      <c r="H11">
        <v>4</v>
      </c>
      <c r="I11" s="113">
        <f>(0.5*Sheet1!D73*(3.141593*((Sheet1!D7/2)*(Sheet1!D7/2)))*(H11*H11*H11)*(Sheet1!D74/100))</f>
        <v>27.69829450752</v>
      </c>
      <c r="J11" s="70">
        <f>VLOOKUP(I11,B5:C334,2,TRUE)</f>
        <v>26.400000000000002</v>
      </c>
      <c r="K11" s="70">
        <f>J11/Sheet1!D29*Sheet1!D75</f>
        <v>1.54</v>
      </c>
      <c r="L11" s="70">
        <f t="shared" si="2"/>
        <v>24.860000000000003</v>
      </c>
      <c r="O11" s="113">
        <f>Sheet1!F67</f>
        <v>0.27422888400272188</v>
      </c>
    </row>
    <row r="12" spans="1:16" x14ac:dyDescent="0.15">
      <c r="A12">
        <v>0.8</v>
      </c>
      <c r="B12" s="70">
        <f t="shared" si="0"/>
        <v>19.375506485761743</v>
      </c>
      <c r="C12" s="70">
        <f>A12*Sheet1!D29</f>
        <v>19.200000000000003</v>
      </c>
      <c r="E12" s="70">
        <f t="shared" si="1"/>
        <v>0.17550648576174205</v>
      </c>
      <c r="H12">
        <v>4.5</v>
      </c>
      <c r="I12" s="113">
        <f>(0.5*Sheet1!D73*(3.141593*((Sheet1!D7/2)*(Sheet1!D7/2)))*(H12*H12*H12)*(Sheet1!D74/100))</f>
        <v>39.437610734339998</v>
      </c>
      <c r="J12" s="70">
        <f>VLOOKUP(I12,B5:C334,2,TRUE)</f>
        <v>38.400000000000006</v>
      </c>
      <c r="K12" s="70">
        <f>J12/Sheet1!D29*Sheet1!D75</f>
        <v>2.2400000000000002</v>
      </c>
      <c r="L12" s="70">
        <f t="shared" si="2"/>
        <v>36.160000000000004</v>
      </c>
      <c r="O12" s="113">
        <f>Sheet1!F67</f>
        <v>0.27422888400272188</v>
      </c>
    </row>
    <row r="13" spans="1:16" x14ac:dyDescent="0.15">
      <c r="A13">
        <v>0.9</v>
      </c>
      <c r="B13" s="70">
        <f t="shared" si="0"/>
        <v>21.822125396042207</v>
      </c>
      <c r="C13" s="70">
        <f>A13*Sheet1!D29</f>
        <v>21.6</v>
      </c>
      <c r="E13" s="70">
        <f t="shared" si="1"/>
        <v>0.22212539604220474</v>
      </c>
      <c r="H13">
        <v>5</v>
      </c>
      <c r="I13" s="113">
        <f>(0.5*Sheet1!D73*(3.141593*((Sheet1!D7/2)*(Sheet1!D7/2)))*(H13*H13*H13)*(Sheet1!D74/100))</f>
        <v>54.098231459999994</v>
      </c>
      <c r="J13" s="70">
        <f>VLOOKUP(I13,B5:C334,2,TRUE)</f>
        <v>50.400000000000006</v>
      </c>
      <c r="K13" s="70">
        <f>J13/Sheet1!D29*Sheet1!D75</f>
        <v>2.94</v>
      </c>
      <c r="L13" s="70">
        <f t="shared" si="2"/>
        <v>47.460000000000008</v>
      </c>
      <c r="O13" s="113">
        <f>Sheet1!F67</f>
        <v>0.27422888400272188</v>
      </c>
    </row>
    <row r="14" spans="1:16" x14ac:dyDescent="0.15">
      <c r="A14">
        <v>1</v>
      </c>
      <c r="B14" s="70">
        <f t="shared" si="0"/>
        <v>24.274228884002721</v>
      </c>
      <c r="C14" s="70">
        <f>A14*Sheet1!D29</f>
        <v>24</v>
      </c>
      <c r="E14" s="70">
        <f t="shared" si="1"/>
        <v>0.27422888400272188</v>
      </c>
      <c r="H14">
        <v>5.5</v>
      </c>
      <c r="I14" s="113">
        <f>(0.5*Sheet1!D73*(3.141593*((Sheet1!D7/2)*(Sheet1!D7/2)))*(H14*H14*H14)*(Sheet1!D74/100))</f>
        <v>72.004746073259994</v>
      </c>
      <c r="J14" s="70">
        <f>VLOOKUP(I14,B5:C334,2,TRUE)</f>
        <v>69.599999999999994</v>
      </c>
      <c r="K14" s="70">
        <f>J14/Sheet1!D29*Sheet1!D75</f>
        <v>4.0599999999999996</v>
      </c>
      <c r="L14" s="70">
        <f t="shared" si="2"/>
        <v>65.539999999999992</v>
      </c>
      <c r="O14" s="113">
        <f>Sheet1!F67</f>
        <v>0.27422888400272188</v>
      </c>
    </row>
    <row r="15" spans="1:16" x14ac:dyDescent="0.15">
      <c r="A15">
        <v>1.1000000000000001</v>
      </c>
      <c r="B15" s="70">
        <f t="shared" si="0"/>
        <v>26.731816949643296</v>
      </c>
      <c r="C15" s="70">
        <f>A15*Sheet1!D29</f>
        <v>26.400000000000002</v>
      </c>
      <c r="E15" s="70">
        <f t="shared" si="1"/>
        <v>0.33181694964329356</v>
      </c>
      <c r="H15">
        <v>6</v>
      </c>
      <c r="I15" s="113">
        <f>(0.5*Sheet1!D73*(3.141593*((Sheet1!D7/2)*(Sheet1!D7/2)))*(H15*H15*H15)*(Sheet1!D74/100))</f>
        <v>93.481743962880003</v>
      </c>
      <c r="J15" s="70">
        <f>VLOOKUP(I15,B5:C334,2,TRUE)</f>
        <v>88.800000000000011</v>
      </c>
      <c r="K15" s="70">
        <f>J15/Sheet1!D29*Sheet1!D75</f>
        <v>5.1800000000000006</v>
      </c>
      <c r="L15" s="70">
        <f t="shared" si="2"/>
        <v>83.62</v>
      </c>
      <c r="O15" s="113">
        <f>Sheet1!F67</f>
        <v>0.27422888400272188</v>
      </c>
    </row>
    <row r="16" spans="1:16" x14ac:dyDescent="0.15">
      <c r="A16">
        <v>1.2</v>
      </c>
      <c r="B16" s="70">
        <f t="shared" si="0"/>
        <v>29.194889592963918</v>
      </c>
      <c r="C16" s="70">
        <f>A16*Sheet1!D29</f>
        <v>28.799999999999997</v>
      </c>
      <c r="E16" s="70">
        <f t="shared" si="1"/>
        <v>0.39488959296391951</v>
      </c>
      <c r="H16">
        <v>6.5</v>
      </c>
      <c r="I16" s="113">
        <f>(0.5*Sheet1!D73*(3.141593*((Sheet1!D7/2)*(Sheet1!D7/2)))*(H16*H16*H16)*(Sheet1!D74/100))</f>
        <v>118.85381451761999</v>
      </c>
      <c r="J16" s="70">
        <f>VLOOKUP(I16,B5:C334,2,TRUE)</f>
        <v>110.39999999999999</v>
      </c>
      <c r="K16" s="70">
        <f>J16/Sheet1!D29*Sheet1!D75</f>
        <v>6.4399999999999995</v>
      </c>
      <c r="L16" s="70">
        <f t="shared" si="2"/>
        <v>103.96</v>
      </c>
      <c r="O16" s="113">
        <f>Sheet1!F67</f>
        <v>0.27422888400272188</v>
      </c>
    </row>
    <row r="17" spans="1:15" x14ac:dyDescent="0.15">
      <c r="A17">
        <v>1.3</v>
      </c>
      <c r="B17" s="70">
        <f t="shared" si="0"/>
        <v>31.663446813964605</v>
      </c>
      <c r="C17" s="70">
        <f>A17*Sheet1!D29</f>
        <v>31.200000000000003</v>
      </c>
      <c r="E17" s="70">
        <f t="shared" si="1"/>
        <v>0.46344681396460002</v>
      </c>
      <c r="H17">
        <v>7</v>
      </c>
      <c r="I17" s="113">
        <f>(0.5*Sheet1!D73*(3.141593*((Sheet1!D7/2)*(Sheet1!D7/2)))*(H17*H17*H17)*(Sheet1!D74/100))</f>
        <v>148.44554712624</v>
      </c>
      <c r="J17" s="70">
        <f>VLOOKUP(I17,B5:C334,2,TRUE)</f>
        <v>139.19999999999999</v>
      </c>
      <c r="K17" s="70">
        <f>J17/Sheet1!D29*Sheet1!D75</f>
        <v>8.1199999999999992</v>
      </c>
      <c r="L17" s="70">
        <f t="shared" si="2"/>
        <v>131.07999999999998</v>
      </c>
      <c r="O17" s="113">
        <f>Sheet1!F67</f>
        <v>0.27422888400272188</v>
      </c>
    </row>
    <row r="18" spans="1:15" x14ac:dyDescent="0.15">
      <c r="A18">
        <v>1.4</v>
      </c>
      <c r="B18" s="70">
        <f t="shared" si="0"/>
        <v>34.137488612645328</v>
      </c>
      <c r="C18" s="70">
        <f>A18*Sheet1!D29</f>
        <v>33.599999999999994</v>
      </c>
      <c r="E18" s="70">
        <f t="shared" si="1"/>
        <v>0.53748861264533487</v>
      </c>
      <c r="H18">
        <v>7.5</v>
      </c>
      <c r="I18" s="113">
        <f>(0.5*Sheet1!D73*(3.141593*((Sheet1!D7/2)*(Sheet1!D7/2)))*(H18*H18*H18)*(Sheet1!D74/100))</f>
        <v>182.58153117749998</v>
      </c>
      <c r="J18" s="70">
        <f>VLOOKUP(I18,B5:C334,2,TRUE)</f>
        <v>168</v>
      </c>
      <c r="K18" s="70">
        <f>J18/Sheet1!D29*Sheet1!D75</f>
        <v>9.7999999999999989</v>
      </c>
      <c r="L18" s="70">
        <f t="shared" si="2"/>
        <v>158.19999999999999</v>
      </c>
      <c r="O18" s="113">
        <f>Sheet1!F67</f>
        <v>0.27422888400272188</v>
      </c>
    </row>
    <row r="19" spans="1:15" x14ac:dyDescent="0.15">
      <c r="A19">
        <v>1.5</v>
      </c>
      <c r="B19" s="70">
        <f t="shared" si="0"/>
        <v>36.617014989006123</v>
      </c>
      <c r="C19" s="70">
        <f>A19*Sheet1!D29</f>
        <v>36</v>
      </c>
      <c r="E19" s="70">
        <f t="shared" si="1"/>
        <v>0.61701498900612428</v>
      </c>
      <c r="H19">
        <v>8</v>
      </c>
      <c r="I19" s="113">
        <f>(0.5*Sheet1!D73*(3.141593*((Sheet1!D7/2)*(Sheet1!D7/2)))*(H19*H19*H19)*(Sheet1!D74/100))</f>
        <v>221.58635606016</v>
      </c>
      <c r="J19" s="70">
        <f>VLOOKUP(I19,B5:C334,2,TRUE)</f>
        <v>201.60000000000002</v>
      </c>
      <c r="K19" s="70">
        <f>J19/Sheet1!D29*Sheet1!D75</f>
        <v>11.76</v>
      </c>
      <c r="L19" s="70">
        <f t="shared" si="2"/>
        <v>189.84000000000003</v>
      </c>
      <c r="O19" s="113">
        <f>Sheet1!F67</f>
        <v>0.27422888400272188</v>
      </c>
    </row>
    <row r="20" spans="1:15" x14ac:dyDescent="0.15">
      <c r="A20">
        <v>1.6</v>
      </c>
      <c r="B20" s="70">
        <f t="shared" si="0"/>
        <v>39.102025943046975</v>
      </c>
      <c r="C20" s="70">
        <f>A20*Sheet1!D29</f>
        <v>38.400000000000006</v>
      </c>
      <c r="E20" s="70">
        <f t="shared" si="1"/>
        <v>0.70202594304696819</v>
      </c>
      <c r="H20">
        <v>8.5</v>
      </c>
      <c r="I20" s="113">
        <f>(0.5*Sheet1!D73*(3.141593*((Sheet1!D7/2)*(Sheet1!D7/2)))*(H20*H20*H20)*(Sheet1!D74/100))</f>
        <v>265.78461116297996</v>
      </c>
      <c r="J20" s="70">
        <f>VLOOKUP(I20,B5:C334,2,TRUE)</f>
        <v>237.60000000000002</v>
      </c>
      <c r="K20" s="70">
        <f>J20/Sheet1!D29*Sheet1!D75</f>
        <v>13.86</v>
      </c>
      <c r="L20" s="70">
        <f t="shared" si="2"/>
        <v>223.74</v>
      </c>
      <c r="O20" s="113">
        <f>Sheet1!F67</f>
        <v>0.27422888400272188</v>
      </c>
    </row>
    <row r="21" spans="1:15" x14ac:dyDescent="0.15">
      <c r="A21">
        <v>1.7</v>
      </c>
      <c r="B21" s="70">
        <f t="shared" si="0"/>
        <v>41.592521474767864</v>
      </c>
      <c r="C21" s="70">
        <f>A21*Sheet1!D29</f>
        <v>40.799999999999997</v>
      </c>
      <c r="E21" s="70">
        <f t="shared" si="1"/>
        <v>0.79252147476786616</v>
      </c>
      <c r="H21">
        <v>9</v>
      </c>
      <c r="I21" s="113">
        <f>(0.5*Sheet1!D73*(3.141593*((Sheet1!D7/2)*(Sheet1!D7/2)))*(H21*H21*H21)*(Sheet1!D74/100))</f>
        <v>315.50088587471998</v>
      </c>
      <c r="J21" s="70">
        <f>VLOOKUP(I21,B5:C334,2,TRUE)</f>
        <v>278.39999999999998</v>
      </c>
      <c r="K21" s="70">
        <f>J21/Sheet1!D29*Sheet1!D75</f>
        <v>16.239999999999998</v>
      </c>
      <c r="L21" s="70">
        <f t="shared" si="2"/>
        <v>262.15999999999997</v>
      </c>
      <c r="O21" s="113">
        <f>Sheet1!F67</f>
        <v>0.27422888400272188</v>
      </c>
    </row>
    <row r="22" spans="1:15" x14ac:dyDescent="0.15">
      <c r="A22">
        <v>1.8</v>
      </c>
      <c r="B22" s="70">
        <f t="shared" si="0"/>
        <v>44.088501584168824</v>
      </c>
      <c r="C22" s="70">
        <f>A22*Sheet1!D29</f>
        <v>43.2</v>
      </c>
      <c r="E22" s="70">
        <f t="shared" si="1"/>
        <v>0.88850158416881897</v>
      </c>
      <c r="H22">
        <v>9.5</v>
      </c>
      <c r="I22" s="113">
        <f>(0.5*Sheet1!D73*(3.141593*((Sheet1!D7/2)*(Sheet1!D7/2)))*(H22*H22*H22)*(Sheet1!D74/100))</f>
        <v>371.05976958413999</v>
      </c>
      <c r="J22" s="70">
        <f>VLOOKUP(I22,B5:C334,2,TRUE)</f>
        <v>321.60000000000002</v>
      </c>
      <c r="K22" s="70">
        <f>J22/Sheet1!D29*Sheet1!D75</f>
        <v>18.759999999999998</v>
      </c>
      <c r="L22" s="70">
        <f t="shared" si="2"/>
        <v>302.84000000000003</v>
      </c>
      <c r="O22" s="113">
        <f>Sheet1!F67</f>
        <v>0.27422888400272188</v>
      </c>
    </row>
    <row r="23" spans="1:15" x14ac:dyDescent="0.15">
      <c r="A23">
        <v>1.9</v>
      </c>
      <c r="B23" s="70">
        <f t="shared" si="0"/>
        <v>46.589966271249821</v>
      </c>
      <c r="C23" s="70">
        <f>A23*Sheet1!D29</f>
        <v>45.599999999999994</v>
      </c>
      <c r="E23" s="70">
        <f t="shared" si="1"/>
        <v>0.98996627124982595</v>
      </c>
      <c r="H23">
        <v>10</v>
      </c>
      <c r="I23" s="113">
        <f>(0.5*Sheet1!D73*(3.141593*((Sheet1!D7/2)*(Sheet1!D7/2)))*(H23*H23*H23)*(Sheet1!D74/100))</f>
        <v>432.78585167999995</v>
      </c>
      <c r="J23" s="70">
        <f>VLOOKUP(I23,B5:C334,2,TRUE)</f>
        <v>367.20000000000005</v>
      </c>
      <c r="K23" s="70">
        <f>J23/Sheet1!D29*Sheet1!D75</f>
        <v>21.42</v>
      </c>
      <c r="L23" s="70">
        <f t="shared" si="2"/>
        <v>345.78000000000003</v>
      </c>
      <c r="O23" s="113">
        <f>Sheet1!F67</f>
        <v>0.27422888400272188</v>
      </c>
    </row>
    <row r="24" spans="1:15" x14ac:dyDescent="0.15">
      <c r="A24">
        <v>2</v>
      </c>
      <c r="B24" s="70">
        <f t="shared" si="0"/>
        <v>49.09691553601089</v>
      </c>
      <c r="C24" s="70">
        <f>A24*Sheet1!D29</f>
        <v>48</v>
      </c>
      <c r="E24" s="70">
        <f t="shared" si="1"/>
        <v>1.0969155360108875</v>
      </c>
      <c r="H24">
        <v>10.5</v>
      </c>
      <c r="I24" s="113">
        <f>(0.5*Sheet1!D73*(3.141593*((Sheet1!D7/2)*(Sheet1!D7/2)))*(H24*H24*H24)*(Sheet1!D74/100))</f>
        <v>501.00372155105998</v>
      </c>
      <c r="J24" s="70">
        <f>VLOOKUP(I24,B5:C334,2,TRUE)</f>
        <v>417.59999999999997</v>
      </c>
      <c r="K24" s="70">
        <f>J24/Sheet1!D29*Sheet1!D75</f>
        <v>24.359999999999996</v>
      </c>
      <c r="L24" s="70">
        <f t="shared" si="2"/>
        <v>393.23999999999995</v>
      </c>
      <c r="O24" s="113">
        <f>Sheet1!F67</f>
        <v>0.27422888400272188</v>
      </c>
    </row>
    <row r="25" spans="1:15" x14ac:dyDescent="0.15">
      <c r="A25">
        <v>2.1</v>
      </c>
      <c r="B25" s="70">
        <f t="shared" si="0"/>
        <v>51.609349378452009</v>
      </c>
      <c r="C25" s="70">
        <f>A25*Sheet1!D29</f>
        <v>50.400000000000006</v>
      </c>
      <c r="E25" s="70">
        <f t="shared" si="1"/>
        <v>1.2093493784520035</v>
      </c>
      <c r="H25">
        <v>11</v>
      </c>
      <c r="I25" s="113">
        <f>(0.5*Sheet1!D73*(3.141593*((Sheet1!D7/2)*(Sheet1!D7/2)))*(H25*H25*H25)*(Sheet1!D74/100))</f>
        <v>576.03796858607996</v>
      </c>
      <c r="J25" s="70">
        <f>VLOOKUP(I25,B5:C334,2,TRUE)</f>
        <v>470.40000000000003</v>
      </c>
      <c r="K25" s="70">
        <f>J25/Sheet1!D29*Sheet1!D75</f>
        <v>27.44</v>
      </c>
      <c r="L25" s="70">
        <f t="shared" si="2"/>
        <v>442.96000000000004</v>
      </c>
      <c r="O25" s="113">
        <f>Sheet1!F67</f>
        <v>0.27422888400272188</v>
      </c>
    </row>
    <row r="26" spans="1:15" x14ac:dyDescent="0.15">
      <c r="A26">
        <v>2.2000000000000002</v>
      </c>
      <c r="B26" s="70">
        <f t="shared" si="0"/>
        <v>54.127267798573179</v>
      </c>
      <c r="C26" s="70">
        <f>A26*Sheet1!D29</f>
        <v>52.800000000000004</v>
      </c>
      <c r="E26" s="70">
        <f t="shared" si="1"/>
        <v>1.3272677985731742</v>
      </c>
      <c r="H26">
        <v>11.5</v>
      </c>
      <c r="I26" s="113">
        <f>(0.5*Sheet1!D73*(3.141593*((Sheet1!D7/2)*(Sheet1!D7/2)))*(H26*H26*H26)*(Sheet1!D74/100))</f>
        <v>658.21318217381997</v>
      </c>
      <c r="J26" s="70">
        <f>VLOOKUP(I26,B5:C334,2,TRUE)</f>
        <v>516</v>
      </c>
      <c r="K26" s="70">
        <f>J26/Sheet1!D29*Sheet1!D75</f>
        <v>30.099999999999998</v>
      </c>
      <c r="L26" s="70">
        <f t="shared" si="2"/>
        <v>485.9</v>
      </c>
      <c r="O26" s="113">
        <f>Sheet1!F67</f>
        <v>0.27422888400272188</v>
      </c>
    </row>
    <row r="27" spans="1:15" x14ac:dyDescent="0.15">
      <c r="A27">
        <v>2.2999999999999998</v>
      </c>
      <c r="B27" s="70">
        <f t="shared" si="0"/>
        <v>56.650670796374392</v>
      </c>
      <c r="C27" s="70">
        <f>A27*Sheet1!D29</f>
        <v>55.199999999999996</v>
      </c>
      <c r="E27" s="70">
        <f t="shared" si="1"/>
        <v>1.4506707963743986</v>
      </c>
      <c r="H27">
        <v>12</v>
      </c>
      <c r="I27" s="113">
        <f>(0.5*Sheet1!D73*(3.141593*((Sheet1!D7/2)*(Sheet1!D7/2)))*(H27*H27*H27)*(Sheet1!D74/100))</f>
        <v>747.85395170304002</v>
      </c>
      <c r="J27" s="70">
        <f>VLOOKUP(I27,B5:C334,2,TRUE)</f>
        <v>576</v>
      </c>
      <c r="K27" s="70">
        <f>J27/Sheet1!D29*Sheet1!D75</f>
        <v>33.599999999999994</v>
      </c>
      <c r="L27" s="70">
        <f t="shared" si="2"/>
        <v>542.4</v>
      </c>
      <c r="O27" s="113">
        <f>Sheet1!F67</f>
        <v>0.27422888400272188</v>
      </c>
    </row>
    <row r="28" spans="1:15" x14ac:dyDescent="0.15">
      <c r="A28">
        <v>2.4</v>
      </c>
      <c r="B28" s="70">
        <f t="shared" si="0"/>
        <v>59.17955837185567</v>
      </c>
      <c r="C28" s="70">
        <f>A28*Sheet1!D29</f>
        <v>57.599999999999994</v>
      </c>
      <c r="E28" s="70">
        <f t="shared" si="1"/>
        <v>1.579558371855678</v>
      </c>
      <c r="I28" s="113"/>
      <c r="O28" s="113">
        <f>Sheet1!F67</f>
        <v>0.27422888400272188</v>
      </c>
    </row>
    <row r="29" spans="1:15" x14ac:dyDescent="0.15">
      <c r="A29">
        <v>2.5</v>
      </c>
      <c r="B29" s="70">
        <f t="shared" si="0"/>
        <v>61.713930525017012</v>
      </c>
      <c r="C29" s="70">
        <f>A29*Sheet1!D29</f>
        <v>60</v>
      </c>
      <c r="E29" s="70">
        <f t="shared" si="1"/>
        <v>1.7139305250170118</v>
      </c>
      <c r="I29" s="113"/>
      <c r="O29" s="113">
        <f>Sheet1!F67</f>
        <v>0.27422888400272188</v>
      </c>
    </row>
    <row r="30" spans="1:15" x14ac:dyDescent="0.15">
      <c r="A30">
        <v>2.6</v>
      </c>
      <c r="B30" s="70">
        <f t="shared" si="0"/>
        <v>64.253787255858413</v>
      </c>
      <c r="C30" s="70">
        <f>A30*Sheet1!D29</f>
        <v>62.400000000000006</v>
      </c>
      <c r="E30" s="70">
        <f t="shared" si="1"/>
        <v>1.8537872558584001</v>
      </c>
      <c r="I30" s="113"/>
      <c r="O30" s="113">
        <f>Sheet1!F67</f>
        <v>0.27422888400272188</v>
      </c>
    </row>
    <row r="31" spans="1:15" x14ac:dyDescent="0.15">
      <c r="A31">
        <v>2.7</v>
      </c>
      <c r="B31" s="70">
        <f t="shared" si="0"/>
        <v>66.799128564379856</v>
      </c>
      <c r="C31" s="70">
        <f>A31*Sheet1!D29</f>
        <v>64.800000000000011</v>
      </c>
      <c r="E31" s="70">
        <f t="shared" si="1"/>
        <v>1.9991285643798429</v>
      </c>
      <c r="I31" s="113"/>
      <c r="O31" s="113">
        <f>Sheet1!F67</f>
        <v>0.27422888400272188</v>
      </c>
    </row>
    <row r="32" spans="1:15" x14ac:dyDescent="0.15">
      <c r="A32">
        <v>2.8</v>
      </c>
      <c r="B32" s="70">
        <f t="shared" si="0"/>
        <v>69.349954450581322</v>
      </c>
      <c r="C32" s="70">
        <f>A32*Sheet1!D29</f>
        <v>67.199999999999989</v>
      </c>
      <c r="E32" s="70">
        <f t="shared" si="1"/>
        <v>2.1499544505813395</v>
      </c>
      <c r="I32" s="113"/>
      <c r="O32" s="113">
        <f>Sheet1!F67</f>
        <v>0.27422888400272188</v>
      </c>
    </row>
    <row r="33" spans="1:15" x14ac:dyDescent="0.15">
      <c r="A33">
        <v>2.9</v>
      </c>
      <c r="B33" s="70">
        <f t="shared" si="0"/>
        <v>71.906264914462881</v>
      </c>
      <c r="C33" s="70">
        <f>A33*Sheet1!D29</f>
        <v>69.599999999999994</v>
      </c>
      <c r="E33" s="70">
        <f t="shared" si="1"/>
        <v>2.3062649144628913</v>
      </c>
      <c r="I33" s="113"/>
      <c r="O33" s="113">
        <f>Sheet1!F67</f>
        <v>0.27422888400272188</v>
      </c>
    </row>
    <row r="34" spans="1:15" x14ac:dyDescent="0.15">
      <c r="A34">
        <v>3</v>
      </c>
      <c r="B34" s="70">
        <f t="shared" si="0"/>
        <v>74.46805995602449</v>
      </c>
      <c r="C34" s="70">
        <f>A34*Sheet1!D29</f>
        <v>72</v>
      </c>
      <c r="E34" s="70">
        <f t="shared" si="1"/>
        <v>2.4680599560244971</v>
      </c>
      <c r="I34" s="113"/>
      <c r="O34" s="113">
        <f>Sheet1!F67</f>
        <v>0.27422888400272188</v>
      </c>
    </row>
    <row r="35" spans="1:15" x14ac:dyDescent="0.15">
      <c r="A35">
        <v>3.1</v>
      </c>
      <c r="B35" s="70">
        <f t="shared" si="0"/>
        <v>77.035339575266164</v>
      </c>
      <c r="C35" s="70">
        <f>A35*Sheet1!D29</f>
        <v>74.400000000000006</v>
      </c>
      <c r="E35" s="70">
        <f t="shared" si="1"/>
        <v>2.6353395752661575</v>
      </c>
      <c r="O35" s="113">
        <f>Sheet1!F67</f>
        <v>0.27422888400272188</v>
      </c>
    </row>
    <row r="36" spans="1:15" x14ac:dyDescent="0.15">
      <c r="A36">
        <v>3.2</v>
      </c>
      <c r="B36" s="70">
        <f t="shared" si="0"/>
        <v>79.608103772187889</v>
      </c>
      <c r="C36" s="70">
        <f>A36*Sheet1!D29</f>
        <v>76.800000000000011</v>
      </c>
      <c r="E36" s="70">
        <f t="shared" si="1"/>
        <v>2.8081037721878728</v>
      </c>
      <c r="O36" s="113">
        <f>Sheet1!F67</f>
        <v>0.27422888400272188</v>
      </c>
    </row>
    <row r="37" spans="1:15" x14ac:dyDescent="0.15">
      <c r="A37">
        <v>3.3</v>
      </c>
      <c r="B37" s="70">
        <f t="shared" si="0"/>
        <v>82.186352546789635</v>
      </c>
      <c r="C37" s="70">
        <f>A37*Sheet1!D29</f>
        <v>79.199999999999989</v>
      </c>
      <c r="E37" s="70">
        <f t="shared" si="1"/>
        <v>2.9863525467896408</v>
      </c>
      <c r="O37" s="113">
        <f>Sheet1!F67</f>
        <v>0.27422888400272188</v>
      </c>
    </row>
    <row r="38" spans="1:15" x14ac:dyDescent="0.15">
      <c r="A38">
        <v>3.4</v>
      </c>
      <c r="B38" s="70">
        <f t="shared" si="0"/>
        <v>84.770085899071461</v>
      </c>
      <c r="C38" s="70">
        <f>A38*Sheet1!D29</f>
        <v>81.599999999999994</v>
      </c>
      <c r="E38" s="70">
        <f t="shared" si="1"/>
        <v>3.1700858990714647</v>
      </c>
      <c r="O38" s="113">
        <f>Sheet1!F67</f>
        <v>0.27422888400272188</v>
      </c>
    </row>
    <row r="39" spans="1:15" x14ac:dyDescent="0.15">
      <c r="A39">
        <v>3.5</v>
      </c>
      <c r="B39" s="70">
        <f t="shared" si="0"/>
        <v>87.359303829033337</v>
      </c>
      <c r="C39" s="70">
        <f>A39*Sheet1!D29</f>
        <v>84</v>
      </c>
      <c r="E39" s="70">
        <f t="shared" si="1"/>
        <v>3.359303829033343</v>
      </c>
      <c r="O39" s="113">
        <f>Sheet1!F67</f>
        <v>0.27422888400272188</v>
      </c>
    </row>
    <row r="40" spans="1:15" x14ac:dyDescent="0.15">
      <c r="A40">
        <v>3.6</v>
      </c>
      <c r="B40" s="70">
        <f t="shared" si="0"/>
        <v>89.954006336675278</v>
      </c>
      <c r="C40" s="70">
        <f>A40*Sheet1!D29</f>
        <v>86.4</v>
      </c>
      <c r="E40" s="70">
        <f t="shared" si="1"/>
        <v>3.5540063366752759</v>
      </c>
      <c r="O40" s="113">
        <f>Sheet1!F67</f>
        <v>0.27422888400272188</v>
      </c>
    </row>
    <row r="41" spans="1:15" x14ac:dyDescent="0.15">
      <c r="A41">
        <v>3.7</v>
      </c>
      <c r="B41" s="70">
        <f t="shared" si="0"/>
        <v>92.554193421997269</v>
      </c>
      <c r="C41" s="70">
        <f>A41*Sheet1!D29</f>
        <v>88.800000000000011</v>
      </c>
      <c r="E41" s="70">
        <f t="shared" si="1"/>
        <v>3.7541934219972628</v>
      </c>
      <c r="O41" s="113">
        <f>Sheet1!F67</f>
        <v>0.27422888400272188</v>
      </c>
    </row>
    <row r="42" spans="1:15" x14ac:dyDescent="0.15">
      <c r="A42">
        <v>3.8</v>
      </c>
      <c r="B42" s="70">
        <f t="shared" si="0"/>
        <v>95.159865084999296</v>
      </c>
      <c r="C42" s="70">
        <f>A42*Sheet1!D29</f>
        <v>91.199999999999989</v>
      </c>
      <c r="E42" s="70">
        <f t="shared" si="1"/>
        <v>3.9598650849993038</v>
      </c>
      <c r="O42" s="113">
        <f>Sheet1!F67</f>
        <v>0.27422888400272188</v>
      </c>
    </row>
    <row r="43" spans="1:15" x14ac:dyDescent="0.15">
      <c r="A43">
        <v>3.9</v>
      </c>
      <c r="B43" s="70">
        <f t="shared" si="0"/>
        <v>97.771021325681389</v>
      </c>
      <c r="C43" s="70">
        <f>A43*Sheet1!D29</f>
        <v>93.6</v>
      </c>
      <c r="E43" s="70">
        <f t="shared" si="1"/>
        <v>4.1710213256813997</v>
      </c>
      <c r="O43" s="113">
        <f>Sheet1!F67</f>
        <v>0.27422888400272188</v>
      </c>
    </row>
    <row r="44" spans="1:15" x14ac:dyDescent="0.15">
      <c r="A44">
        <v>4</v>
      </c>
      <c r="B44" s="70">
        <f t="shared" si="0"/>
        <v>100.38766214404355</v>
      </c>
      <c r="C44" s="70">
        <f>A44*Sheet1!D29</f>
        <v>96</v>
      </c>
      <c r="E44" s="70">
        <f t="shared" si="1"/>
        <v>4.3876621440435501</v>
      </c>
      <c r="O44" s="113">
        <f>Sheet1!F67</f>
        <v>0.27422888400272188</v>
      </c>
    </row>
    <row r="45" spans="1:15" x14ac:dyDescent="0.15">
      <c r="A45">
        <v>4.0999999999999996</v>
      </c>
      <c r="B45" s="70">
        <f t="shared" si="0"/>
        <v>103.00978754008574</v>
      </c>
      <c r="C45" s="70">
        <f>A45*Sheet1!D29</f>
        <v>98.399999999999991</v>
      </c>
      <c r="E45" s="70">
        <f t="shared" si="1"/>
        <v>4.6097875400857546</v>
      </c>
      <c r="O45" s="113">
        <f>Sheet1!F67</f>
        <v>0.27422888400272188</v>
      </c>
    </row>
    <row r="46" spans="1:15" x14ac:dyDescent="0.15">
      <c r="A46">
        <v>4.2</v>
      </c>
      <c r="B46" s="70">
        <f t="shared" si="0"/>
        <v>105.63739751380803</v>
      </c>
      <c r="C46" s="70">
        <f>A46*Sheet1!D29</f>
        <v>100.80000000000001</v>
      </c>
      <c r="E46" s="70">
        <f t="shared" si="1"/>
        <v>4.8373975138080141</v>
      </c>
      <c r="O46" s="113">
        <f>Sheet1!F67</f>
        <v>0.27422888400272188</v>
      </c>
    </row>
    <row r="47" spans="1:15" x14ac:dyDescent="0.15">
      <c r="A47">
        <v>4.3</v>
      </c>
      <c r="B47" s="70">
        <f t="shared" si="0"/>
        <v>108.27049206521032</v>
      </c>
      <c r="C47" s="70">
        <f>A47*Sheet1!D29</f>
        <v>103.19999999999999</v>
      </c>
      <c r="E47" s="70">
        <f t="shared" si="1"/>
        <v>5.0704920652103276</v>
      </c>
      <c r="O47" s="113">
        <f>Sheet1!F67</f>
        <v>0.27422888400272188</v>
      </c>
    </row>
    <row r="48" spans="1:15" x14ac:dyDescent="0.15">
      <c r="A48">
        <v>4.4000000000000004</v>
      </c>
      <c r="B48" s="70">
        <f t="shared" si="0"/>
        <v>110.90907119429271</v>
      </c>
      <c r="C48" s="70">
        <f>A48*Sheet1!D29</f>
        <v>105.60000000000001</v>
      </c>
      <c r="E48" s="70">
        <f t="shared" si="1"/>
        <v>5.3090711942926969</v>
      </c>
      <c r="O48" s="113">
        <f>Sheet1!F67</f>
        <v>0.27422888400272188</v>
      </c>
    </row>
    <row r="49" spans="1:15" x14ac:dyDescent="0.15">
      <c r="A49">
        <v>4.5</v>
      </c>
      <c r="B49" s="70">
        <f t="shared" si="0"/>
        <v>113.55313490105512</v>
      </c>
      <c r="C49" s="70">
        <f>A49*Sheet1!D29</f>
        <v>108</v>
      </c>
      <c r="E49" s="70">
        <f t="shared" si="1"/>
        <v>5.5531349010551185</v>
      </c>
      <c r="O49" s="113">
        <f>Sheet1!F67</f>
        <v>0.27422888400272188</v>
      </c>
    </row>
    <row r="50" spans="1:15" x14ac:dyDescent="0.15">
      <c r="A50">
        <v>4.5999999999999996</v>
      </c>
      <c r="B50" s="70">
        <f t="shared" si="0"/>
        <v>116.20268318549759</v>
      </c>
      <c r="C50" s="70">
        <f>A50*Sheet1!D29</f>
        <v>110.39999999999999</v>
      </c>
      <c r="E50" s="70">
        <f t="shared" si="1"/>
        <v>5.8026831854975942</v>
      </c>
      <c r="O50" s="113">
        <f>Sheet1!F67</f>
        <v>0.27422888400272188</v>
      </c>
    </row>
    <row r="51" spans="1:15" x14ac:dyDescent="0.15">
      <c r="A51">
        <v>4.7</v>
      </c>
      <c r="B51" s="70">
        <f t="shared" si="0"/>
        <v>118.85771604762014</v>
      </c>
      <c r="C51" s="70">
        <f>A51*Sheet1!D29</f>
        <v>112.80000000000001</v>
      </c>
      <c r="E51" s="70">
        <f t="shared" si="1"/>
        <v>6.0577160476201275</v>
      </c>
      <c r="O51" s="113">
        <f>Sheet1!F67</f>
        <v>0.27422888400272188</v>
      </c>
    </row>
    <row r="52" spans="1:15" x14ac:dyDescent="0.15">
      <c r="A52">
        <v>4.8</v>
      </c>
      <c r="B52" s="70">
        <f t="shared" si="0"/>
        <v>121.51823348742271</v>
      </c>
      <c r="C52" s="70">
        <f>A52*Sheet1!D29</f>
        <v>115.19999999999999</v>
      </c>
      <c r="E52" s="70">
        <f t="shared" si="1"/>
        <v>6.3182334874227122</v>
      </c>
      <c r="O52" s="113">
        <f>Sheet1!F67</f>
        <v>0.27422888400272188</v>
      </c>
    </row>
    <row r="53" spans="1:15" x14ac:dyDescent="0.15">
      <c r="A53">
        <v>4.9000000000000004</v>
      </c>
      <c r="B53" s="70">
        <f t="shared" si="0"/>
        <v>124.18423550490536</v>
      </c>
      <c r="C53" s="70">
        <f>A53*Sheet1!D29</f>
        <v>117.60000000000001</v>
      </c>
      <c r="E53" s="70">
        <f t="shared" si="1"/>
        <v>6.5842355049053536</v>
      </c>
      <c r="O53" s="113">
        <f>Sheet1!F67</f>
        <v>0.27422888400272188</v>
      </c>
    </row>
    <row r="54" spans="1:15" x14ac:dyDescent="0.15">
      <c r="A54">
        <v>5</v>
      </c>
      <c r="B54" s="70">
        <f t="shared" si="0"/>
        <v>126.85572210006805</v>
      </c>
      <c r="C54" s="70">
        <f>A54*Sheet1!D29</f>
        <v>120</v>
      </c>
      <c r="E54" s="70">
        <f t="shared" si="1"/>
        <v>6.8557221000680473</v>
      </c>
      <c r="O54" s="113">
        <f>Sheet1!F67</f>
        <v>0.27422888400272188</v>
      </c>
    </row>
    <row r="55" spans="1:15" x14ac:dyDescent="0.15">
      <c r="A55">
        <v>5.0999999999999996</v>
      </c>
      <c r="B55" s="70">
        <f t="shared" si="0"/>
        <v>129.53269327291079</v>
      </c>
      <c r="C55" s="70">
        <f>A55*Sheet1!D29</f>
        <v>122.39999999999999</v>
      </c>
      <c r="E55" s="70">
        <f t="shared" si="1"/>
        <v>7.1326932729107959</v>
      </c>
      <c r="O55" s="113">
        <f>Sheet1!F67</f>
        <v>0.27422888400272188</v>
      </c>
    </row>
    <row r="56" spans="1:15" x14ac:dyDescent="0.15">
      <c r="A56">
        <v>5.2</v>
      </c>
      <c r="B56" s="70">
        <f t="shared" si="0"/>
        <v>132.21514902343361</v>
      </c>
      <c r="C56" s="70">
        <f>A56*Sheet1!D29</f>
        <v>124.80000000000001</v>
      </c>
      <c r="E56" s="70">
        <f t="shared" si="1"/>
        <v>7.4151490234336004</v>
      </c>
      <c r="O56" s="113">
        <f>Sheet1!F67</f>
        <v>0.27422888400272188</v>
      </c>
    </row>
    <row r="57" spans="1:15" x14ac:dyDescent="0.15">
      <c r="A57">
        <v>5.3</v>
      </c>
      <c r="B57" s="70">
        <f t="shared" si="0"/>
        <v>134.90308935163645</v>
      </c>
      <c r="C57" s="70">
        <f>A57*Sheet1!D29</f>
        <v>127.19999999999999</v>
      </c>
      <c r="E57" s="70">
        <f t="shared" si="1"/>
        <v>7.703089351636458</v>
      </c>
      <c r="O57" s="113">
        <f>Sheet1!F67</f>
        <v>0.27422888400272188</v>
      </c>
    </row>
    <row r="58" spans="1:15" x14ac:dyDescent="0.15">
      <c r="A58">
        <v>5.4</v>
      </c>
      <c r="B58" s="70">
        <f t="shared" si="0"/>
        <v>137.5965142575194</v>
      </c>
      <c r="C58" s="70">
        <f>A58*Sheet1!D29</f>
        <v>129.60000000000002</v>
      </c>
      <c r="E58" s="70">
        <f t="shared" si="1"/>
        <v>7.9965142575193715</v>
      </c>
      <c r="O58" s="113">
        <f>Sheet1!F67</f>
        <v>0.27422888400272188</v>
      </c>
    </row>
    <row r="59" spans="1:15" x14ac:dyDescent="0.15">
      <c r="A59">
        <v>5.5</v>
      </c>
      <c r="B59" s="70">
        <f t="shared" si="0"/>
        <v>140.29542374108235</v>
      </c>
      <c r="C59" s="70">
        <f>A59*Sheet1!D29</f>
        <v>132</v>
      </c>
      <c r="E59" s="70">
        <f t="shared" si="1"/>
        <v>8.2954237410823364</v>
      </c>
      <c r="O59" s="113">
        <f>Sheet1!F67</f>
        <v>0.27422888400272188</v>
      </c>
    </row>
    <row r="60" spans="1:15" x14ac:dyDescent="0.15">
      <c r="A60">
        <v>5.6</v>
      </c>
      <c r="B60" s="70">
        <f t="shared" si="0"/>
        <v>142.99981780232534</v>
      </c>
      <c r="C60" s="70">
        <f>A60*Sheet1!D29</f>
        <v>134.39999999999998</v>
      </c>
      <c r="E60" s="70">
        <f t="shared" si="1"/>
        <v>8.599817802325358</v>
      </c>
      <c r="O60" s="113">
        <f>Sheet1!F67</f>
        <v>0.27422888400272188</v>
      </c>
    </row>
    <row r="61" spans="1:15" x14ac:dyDescent="0.15">
      <c r="A61">
        <v>5.7</v>
      </c>
      <c r="B61" s="70">
        <f t="shared" si="0"/>
        <v>145.70969644124844</v>
      </c>
      <c r="C61" s="70">
        <f>A61*Sheet1!D29</f>
        <v>136.80000000000001</v>
      </c>
      <c r="E61" s="70">
        <f t="shared" si="1"/>
        <v>8.9096964412484354</v>
      </c>
      <c r="O61" s="113">
        <f>Sheet1!F67</f>
        <v>0.27422888400272188</v>
      </c>
    </row>
    <row r="62" spans="1:15" x14ac:dyDescent="0.15">
      <c r="A62">
        <v>5.8</v>
      </c>
      <c r="B62" s="70">
        <f t="shared" si="0"/>
        <v>148.42505965785156</v>
      </c>
      <c r="C62" s="70">
        <f>A62*Sheet1!D29</f>
        <v>139.19999999999999</v>
      </c>
      <c r="E62" s="70">
        <f t="shared" si="1"/>
        <v>9.2250596578515651</v>
      </c>
      <c r="O62" s="113">
        <f>Sheet1!F67</f>
        <v>0.27422888400272188</v>
      </c>
    </row>
    <row r="63" spans="1:15" x14ac:dyDescent="0.15">
      <c r="A63">
        <v>5.9</v>
      </c>
      <c r="B63" s="70">
        <f t="shared" si="0"/>
        <v>151.14590745213476</v>
      </c>
      <c r="C63" s="70">
        <f>A63*Sheet1!D29</f>
        <v>141.60000000000002</v>
      </c>
      <c r="E63" s="70">
        <f t="shared" si="1"/>
        <v>9.5459074521347489</v>
      </c>
      <c r="O63" s="113">
        <f>Sheet1!F67</f>
        <v>0.27422888400272188</v>
      </c>
    </row>
    <row r="64" spans="1:15" x14ac:dyDescent="0.15">
      <c r="A64">
        <v>6</v>
      </c>
      <c r="B64" s="70">
        <f t="shared" si="0"/>
        <v>153.87223982409799</v>
      </c>
      <c r="C64" s="70">
        <f>A64*Sheet1!D29</f>
        <v>144</v>
      </c>
      <c r="E64" s="70">
        <f t="shared" si="1"/>
        <v>9.8722398240979885</v>
      </c>
      <c r="O64" s="113">
        <f>Sheet1!F67</f>
        <v>0.27422888400272188</v>
      </c>
    </row>
    <row r="65" spans="1:15" x14ac:dyDescent="0.15">
      <c r="A65">
        <v>6.1</v>
      </c>
      <c r="B65" s="70">
        <f t="shared" si="0"/>
        <v>156.60405677374126</v>
      </c>
      <c r="C65" s="70">
        <f>A65*Sheet1!D29</f>
        <v>146.39999999999998</v>
      </c>
      <c r="E65" s="70">
        <f t="shared" si="1"/>
        <v>10.20405677374128</v>
      </c>
      <c r="O65" s="113">
        <f>Sheet1!F67</f>
        <v>0.27422888400272188</v>
      </c>
    </row>
    <row r="66" spans="1:15" x14ac:dyDescent="0.15">
      <c r="A66">
        <v>6.2</v>
      </c>
      <c r="B66" s="70">
        <f t="shared" si="0"/>
        <v>159.34135830106464</v>
      </c>
      <c r="C66" s="70">
        <f>A66*Sheet1!D29</f>
        <v>148.80000000000001</v>
      </c>
      <c r="E66" s="70">
        <f t="shared" si="1"/>
        <v>10.54135830106463</v>
      </c>
      <c r="O66" s="113">
        <f>Sheet1!F67</f>
        <v>0.27422888400272188</v>
      </c>
    </row>
    <row r="67" spans="1:15" x14ac:dyDescent="0.15">
      <c r="A67">
        <v>6.3</v>
      </c>
      <c r="B67" s="70">
        <f t="shared" si="0"/>
        <v>162.08414440606802</v>
      </c>
      <c r="C67" s="70">
        <f>A67*Sheet1!D29</f>
        <v>151.19999999999999</v>
      </c>
      <c r="E67" s="70">
        <f t="shared" si="1"/>
        <v>10.884144406068032</v>
      </c>
      <c r="O67" s="113">
        <f>Sheet1!F67</f>
        <v>0.27422888400272188</v>
      </c>
    </row>
    <row r="68" spans="1:15" x14ac:dyDescent="0.15">
      <c r="A68">
        <v>6.4</v>
      </c>
      <c r="B68" s="70">
        <f t="shared" si="0"/>
        <v>164.8324150887515</v>
      </c>
      <c r="C68" s="70">
        <f>A68*Sheet1!D29</f>
        <v>153.60000000000002</v>
      </c>
      <c r="E68" s="70">
        <f t="shared" si="1"/>
        <v>11.232415088751491</v>
      </c>
      <c r="O68" s="113">
        <f>Sheet1!F67</f>
        <v>0.27422888400272188</v>
      </c>
    </row>
    <row r="69" spans="1:15" x14ac:dyDescent="0.15">
      <c r="A69">
        <v>6.5</v>
      </c>
      <c r="B69" s="70">
        <f t="shared" ref="B69:B132" si="3">C69+E69</f>
        <v>167.58617034911501</v>
      </c>
      <c r="C69" s="70">
        <f>A69*Sheet1!D29</f>
        <v>156</v>
      </c>
      <c r="E69" s="70">
        <f t="shared" ref="E69:E132" si="4">(A69*A69)*O69</f>
        <v>11.586170349114999</v>
      </c>
      <c r="O69" s="113">
        <f>Sheet1!F67</f>
        <v>0.27422888400272188</v>
      </c>
    </row>
    <row r="70" spans="1:15" x14ac:dyDescent="0.15">
      <c r="A70">
        <v>6.6</v>
      </c>
      <c r="B70" s="70">
        <f t="shared" si="3"/>
        <v>170.34541018715854</v>
      </c>
      <c r="C70" s="70">
        <f>A70*Sheet1!D29</f>
        <v>158.39999999999998</v>
      </c>
      <c r="E70" s="70">
        <f t="shared" si="4"/>
        <v>11.945410187158563</v>
      </c>
      <c r="O70" s="113">
        <f>Sheet1!F67</f>
        <v>0.27422888400272188</v>
      </c>
    </row>
    <row r="71" spans="1:15" x14ac:dyDescent="0.15">
      <c r="A71">
        <v>6.7</v>
      </c>
      <c r="B71" s="70">
        <f t="shared" si="3"/>
        <v>173.1101346028822</v>
      </c>
      <c r="C71" s="70">
        <f>A71*Sheet1!D29</f>
        <v>160.80000000000001</v>
      </c>
      <c r="E71" s="70">
        <f t="shared" si="4"/>
        <v>12.310134602882185</v>
      </c>
      <c r="O71" s="113">
        <f>Sheet1!F67</f>
        <v>0.27422888400272188</v>
      </c>
    </row>
    <row r="72" spans="1:15" x14ac:dyDescent="0.15">
      <c r="A72">
        <v>6.8</v>
      </c>
      <c r="B72" s="70">
        <f t="shared" si="3"/>
        <v>175.88034359628585</v>
      </c>
      <c r="C72" s="70">
        <f>A72*Sheet1!D29</f>
        <v>163.19999999999999</v>
      </c>
      <c r="E72" s="70">
        <f t="shared" si="4"/>
        <v>12.680343596285859</v>
      </c>
      <c r="O72" s="113">
        <f>Sheet1!F67</f>
        <v>0.27422888400272188</v>
      </c>
    </row>
    <row r="73" spans="1:15" x14ac:dyDescent="0.15">
      <c r="A73">
        <v>6.9</v>
      </c>
      <c r="B73" s="70">
        <f t="shared" si="3"/>
        <v>178.65603716736962</v>
      </c>
      <c r="C73" s="70">
        <f>A73*Sheet1!D29</f>
        <v>165.60000000000002</v>
      </c>
      <c r="E73" s="70">
        <f t="shared" si="4"/>
        <v>13.05603716736959</v>
      </c>
      <c r="O73" s="113">
        <f>Sheet1!F67</f>
        <v>0.27422888400272188</v>
      </c>
    </row>
    <row r="74" spans="1:15" x14ac:dyDescent="0.15">
      <c r="A74">
        <v>7</v>
      </c>
      <c r="B74" s="70">
        <f t="shared" si="3"/>
        <v>181.43721531613338</v>
      </c>
      <c r="C74" s="70">
        <f>A74*Sheet1!D29</f>
        <v>168</v>
      </c>
      <c r="E74" s="70">
        <f t="shared" si="4"/>
        <v>13.437215316133372</v>
      </c>
      <c r="O74" s="113">
        <f>Sheet1!F67</f>
        <v>0.27422888400272188</v>
      </c>
    </row>
    <row r="75" spans="1:15" x14ac:dyDescent="0.15">
      <c r="A75">
        <v>7.1</v>
      </c>
      <c r="B75" s="70">
        <f t="shared" si="3"/>
        <v>184.22387804257718</v>
      </c>
      <c r="C75" s="70">
        <f>A75*Sheet1!D29</f>
        <v>170.39999999999998</v>
      </c>
      <c r="E75" s="70">
        <f t="shared" si="4"/>
        <v>13.82387804257721</v>
      </c>
      <c r="O75" s="113">
        <f>Sheet1!F67</f>
        <v>0.27422888400272188</v>
      </c>
    </row>
    <row r="76" spans="1:15" x14ac:dyDescent="0.15">
      <c r="A76">
        <v>7.2</v>
      </c>
      <c r="B76" s="70">
        <f t="shared" si="3"/>
        <v>187.01602534670113</v>
      </c>
      <c r="C76" s="70">
        <f>A76*Sheet1!D29</f>
        <v>172.8</v>
      </c>
      <c r="E76" s="70">
        <f t="shared" si="4"/>
        <v>14.216025346701104</v>
      </c>
      <c r="O76" s="113">
        <f>Sheet1!F67</f>
        <v>0.27422888400272188</v>
      </c>
    </row>
    <row r="77" spans="1:15" x14ac:dyDescent="0.15">
      <c r="A77">
        <v>7.3</v>
      </c>
      <c r="B77" s="70">
        <f t="shared" si="3"/>
        <v>189.81365722850504</v>
      </c>
      <c r="C77" s="70">
        <f>A77*Sheet1!D29</f>
        <v>175.2</v>
      </c>
      <c r="E77" s="70">
        <f t="shared" si="4"/>
        <v>14.613657228505049</v>
      </c>
      <c r="O77" s="113">
        <f>Sheet1!F67</f>
        <v>0.27422888400272188</v>
      </c>
    </row>
    <row r="78" spans="1:15" x14ac:dyDescent="0.15">
      <c r="A78">
        <v>7.4</v>
      </c>
      <c r="B78" s="70">
        <f t="shared" si="3"/>
        <v>192.61677368798908</v>
      </c>
      <c r="C78" s="70">
        <f>A78*Sheet1!D29</f>
        <v>177.60000000000002</v>
      </c>
      <c r="E78" s="70">
        <f t="shared" si="4"/>
        <v>15.016773687989051</v>
      </c>
      <c r="O78" s="113">
        <f>Sheet1!F67</f>
        <v>0.27422888400272188</v>
      </c>
    </row>
    <row r="79" spans="1:15" x14ac:dyDescent="0.15">
      <c r="A79">
        <v>7.5</v>
      </c>
      <c r="B79" s="70">
        <f t="shared" si="3"/>
        <v>195.42537472515312</v>
      </c>
      <c r="C79" s="70">
        <f>A79*Sheet1!D29</f>
        <v>180</v>
      </c>
      <c r="E79" s="70">
        <f t="shared" si="4"/>
        <v>15.425374725153105</v>
      </c>
      <c r="O79" s="113">
        <f>Sheet1!F67</f>
        <v>0.27422888400272188</v>
      </c>
    </row>
    <row r="80" spans="1:15" x14ac:dyDescent="0.15">
      <c r="A80">
        <v>7.6</v>
      </c>
      <c r="B80" s="70">
        <f t="shared" si="3"/>
        <v>198.23946033999718</v>
      </c>
      <c r="C80" s="70">
        <f>A80*Sheet1!D29</f>
        <v>182.39999999999998</v>
      </c>
      <c r="E80" s="70">
        <f t="shared" si="4"/>
        <v>15.839460339997215</v>
      </c>
      <c r="O80" s="113">
        <f>Sheet1!F67</f>
        <v>0.27422888400272188</v>
      </c>
    </row>
    <row r="81" spans="1:15" x14ac:dyDescent="0.15">
      <c r="A81">
        <v>7.7</v>
      </c>
      <c r="B81" s="70">
        <f t="shared" si="3"/>
        <v>201.0590305325214</v>
      </c>
      <c r="C81" s="70">
        <f>A81*Sheet1!D29</f>
        <v>184.8</v>
      </c>
      <c r="E81" s="70">
        <f t="shared" si="4"/>
        <v>16.259030532521383</v>
      </c>
      <c r="O81" s="113">
        <f>Sheet1!F67</f>
        <v>0.27422888400272188</v>
      </c>
    </row>
    <row r="82" spans="1:15" x14ac:dyDescent="0.15">
      <c r="A82">
        <v>7.8</v>
      </c>
      <c r="B82" s="70">
        <f t="shared" si="3"/>
        <v>203.88408530272559</v>
      </c>
      <c r="C82" s="70">
        <f>A82*Sheet1!D29</f>
        <v>187.2</v>
      </c>
      <c r="E82" s="70">
        <f t="shared" si="4"/>
        <v>16.684085302725599</v>
      </c>
      <c r="O82" s="113">
        <f>Sheet1!F67</f>
        <v>0.27422888400272188</v>
      </c>
    </row>
    <row r="83" spans="1:15" x14ac:dyDescent="0.15">
      <c r="A83">
        <v>7.9</v>
      </c>
      <c r="B83" s="70">
        <f t="shared" si="3"/>
        <v>206.71462465060989</v>
      </c>
      <c r="C83" s="70">
        <f>A83*Sheet1!D29</f>
        <v>189.60000000000002</v>
      </c>
      <c r="E83" s="70">
        <f t="shared" si="4"/>
        <v>17.114624650609873</v>
      </c>
      <c r="O83" s="113">
        <f>Sheet1!F67</f>
        <v>0.27422888400272188</v>
      </c>
    </row>
    <row r="84" spans="1:15" x14ac:dyDescent="0.15">
      <c r="A84">
        <v>8</v>
      </c>
      <c r="B84" s="70">
        <f t="shared" si="3"/>
        <v>209.55064857617421</v>
      </c>
      <c r="C84" s="70">
        <f>A84*Sheet1!D29</f>
        <v>192</v>
      </c>
      <c r="E84" s="70">
        <f t="shared" si="4"/>
        <v>17.550648576174201</v>
      </c>
      <c r="O84" s="113">
        <f>Sheet1!F67</f>
        <v>0.27422888400272188</v>
      </c>
    </row>
    <row r="85" spans="1:15" x14ac:dyDescent="0.15">
      <c r="A85">
        <v>8.1</v>
      </c>
      <c r="B85" s="70">
        <f t="shared" si="3"/>
        <v>212.39215707941855</v>
      </c>
      <c r="C85" s="70">
        <f>A85*Sheet1!D29</f>
        <v>194.39999999999998</v>
      </c>
      <c r="E85" s="70">
        <f t="shared" si="4"/>
        <v>17.992157079418583</v>
      </c>
      <c r="O85" s="113">
        <f>Sheet1!F67</f>
        <v>0.27422888400272188</v>
      </c>
    </row>
    <row r="86" spans="1:15" x14ac:dyDescent="0.15">
      <c r="A86">
        <v>8.1999999999999993</v>
      </c>
      <c r="B86" s="70">
        <f t="shared" si="3"/>
        <v>215.239150160343</v>
      </c>
      <c r="C86" s="70">
        <f>A86*Sheet1!D29</f>
        <v>196.79999999999998</v>
      </c>
      <c r="E86" s="70">
        <f t="shared" si="4"/>
        <v>18.439150160343019</v>
      </c>
      <c r="O86" s="113">
        <f>Sheet1!F67</f>
        <v>0.27422888400272188</v>
      </c>
    </row>
    <row r="87" spans="1:15" x14ac:dyDescent="0.15">
      <c r="A87">
        <v>8.3000000000000007</v>
      </c>
      <c r="B87" s="70">
        <f t="shared" si="3"/>
        <v>218.09162781894753</v>
      </c>
      <c r="C87" s="70">
        <f>A87*Sheet1!D29</f>
        <v>199.20000000000002</v>
      </c>
      <c r="E87" s="70">
        <f t="shared" si="4"/>
        <v>18.891627818947516</v>
      </c>
      <c r="O87" s="113">
        <f>Sheet1!F67</f>
        <v>0.27422888400272188</v>
      </c>
    </row>
    <row r="88" spans="1:15" x14ac:dyDescent="0.15">
      <c r="A88">
        <v>8.4</v>
      </c>
      <c r="B88" s="70">
        <f t="shared" si="3"/>
        <v>220.94959005523208</v>
      </c>
      <c r="C88" s="70">
        <f>A88*Sheet1!D29</f>
        <v>201.60000000000002</v>
      </c>
      <c r="E88" s="70">
        <f t="shared" si="4"/>
        <v>19.349590055232056</v>
      </c>
      <c r="O88" s="113">
        <f>Sheet1!F67</f>
        <v>0.27422888400272188</v>
      </c>
    </row>
    <row r="89" spans="1:15" x14ac:dyDescent="0.15">
      <c r="A89">
        <v>8.5</v>
      </c>
      <c r="B89" s="70">
        <f t="shared" si="3"/>
        <v>223.81303686919665</v>
      </c>
      <c r="C89" s="70">
        <f>A89*Sheet1!D29</f>
        <v>204</v>
      </c>
      <c r="E89" s="70">
        <f t="shared" si="4"/>
        <v>19.813036869196655</v>
      </c>
      <c r="O89" s="113">
        <f>Sheet1!F67</f>
        <v>0.27422888400272188</v>
      </c>
    </row>
    <row r="90" spans="1:15" x14ac:dyDescent="0.15">
      <c r="A90">
        <v>8.6</v>
      </c>
      <c r="B90" s="70">
        <f t="shared" si="3"/>
        <v>226.6819682608413</v>
      </c>
      <c r="C90" s="70">
        <f>A90*Sheet1!D29</f>
        <v>206.39999999999998</v>
      </c>
      <c r="E90" s="70">
        <f t="shared" si="4"/>
        <v>20.28196826084131</v>
      </c>
      <c r="O90" s="113">
        <f>Sheet1!F67</f>
        <v>0.27422888400272188</v>
      </c>
    </row>
    <row r="91" spans="1:15" x14ac:dyDescent="0.15">
      <c r="A91">
        <v>8.6999999999999993</v>
      </c>
      <c r="B91" s="70">
        <f t="shared" si="3"/>
        <v>229.556384230166</v>
      </c>
      <c r="C91" s="70">
        <f>A91*Sheet1!D29</f>
        <v>208.79999999999998</v>
      </c>
      <c r="E91" s="70">
        <f t="shared" si="4"/>
        <v>20.756384230166017</v>
      </c>
      <c r="O91" s="113">
        <f>Sheet1!F67</f>
        <v>0.27422888400272188</v>
      </c>
    </row>
    <row r="92" spans="1:15" x14ac:dyDescent="0.15">
      <c r="A92">
        <v>8.8000000000000007</v>
      </c>
      <c r="B92" s="70">
        <f t="shared" si="3"/>
        <v>232.43628477717081</v>
      </c>
      <c r="C92" s="70">
        <f>A92*Sheet1!D29</f>
        <v>211.20000000000002</v>
      </c>
      <c r="E92" s="70">
        <f t="shared" si="4"/>
        <v>21.236284777170788</v>
      </c>
      <c r="O92" s="113">
        <f>Sheet1!F67</f>
        <v>0.27422888400272188</v>
      </c>
    </row>
    <row r="93" spans="1:15" x14ac:dyDescent="0.15">
      <c r="A93">
        <v>8.9</v>
      </c>
      <c r="B93" s="70">
        <f t="shared" si="3"/>
        <v>235.32166990185561</v>
      </c>
      <c r="C93" s="70">
        <f>A93*Sheet1!D29</f>
        <v>213.60000000000002</v>
      </c>
      <c r="E93" s="70">
        <f t="shared" si="4"/>
        <v>21.721669901855602</v>
      </c>
      <c r="O93" s="113">
        <f>Sheet1!F67</f>
        <v>0.27422888400272188</v>
      </c>
    </row>
    <row r="94" spans="1:15" x14ac:dyDescent="0.15">
      <c r="A94">
        <v>9</v>
      </c>
      <c r="B94" s="70">
        <f t="shared" si="3"/>
        <v>238.21253960422047</v>
      </c>
      <c r="C94" s="70">
        <f>A94*Sheet1!D29</f>
        <v>216</v>
      </c>
      <c r="E94" s="70">
        <f t="shared" si="4"/>
        <v>22.212539604220474</v>
      </c>
      <c r="O94" s="113">
        <f>Sheet1!F67</f>
        <v>0.27422888400272188</v>
      </c>
    </row>
    <row r="95" spans="1:15" x14ac:dyDescent="0.15">
      <c r="A95">
        <v>9.1</v>
      </c>
      <c r="B95" s="70">
        <f t="shared" si="3"/>
        <v>241.10889388426537</v>
      </c>
      <c r="C95" s="70">
        <f>A95*Sheet1!D29</f>
        <v>218.39999999999998</v>
      </c>
      <c r="E95" s="70">
        <f t="shared" si="4"/>
        <v>22.708893884265397</v>
      </c>
      <c r="O95" s="113">
        <f>Sheet1!F67</f>
        <v>0.27422888400272188</v>
      </c>
    </row>
    <row r="96" spans="1:15" x14ac:dyDescent="0.15">
      <c r="A96">
        <v>9.1999999999999993</v>
      </c>
      <c r="B96" s="70">
        <f t="shared" si="3"/>
        <v>244.01073274199035</v>
      </c>
      <c r="C96" s="70">
        <f>A96*Sheet1!D29</f>
        <v>220.79999999999998</v>
      </c>
      <c r="E96" s="70">
        <f t="shared" si="4"/>
        <v>23.210732741990377</v>
      </c>
      <c r="O96" s="113">
        <f>Sheet1!F67</f>
        <v>0.27422888400272188</v>
      </c>
    </row>
    <row r="97" spans="1:15" x14ac:dyDescent="0.15">
      <c r="A97">
        <v>9.3000000000000007</v>
      </c>
      <c r="B97" s="70">
        <f t="shared" si="3"/>
        <v>246.91805617739544</v>
      </c>
      <c r="C97" s="70">
        <f>A97*Sheet1!D29</f>
        <v>223.20000000000002</v>
      </c>
      <c r="E97" s="70">
        <f t="shared" si="4"/>
        <v>23.718056177395418</v>
      </c>
      <c r="O97" s="113">
        <f>Sheet1!F67</f>
        <v>0.27422888400272188</v>
      </c>
    </row>
    <row r="98" spans="1:15" x14ac:dyDescent="0.15">
      <c r="A98">
        <v>9.4</v>
      </c>
      <c r="B98" s="70">
        <f t="shared" si="3"/>
        <v>249.83086419048053</v>
      </c>
      <c r="C98" s="70">
        <f>A98*Sheet1!D29</f>
        <v>225.60000000000002</v>
      </c>
      <c r="E98" s="70">
        <f t="shared" si="4"/>
        <v>24.23086419048051</v>
      </c>
      <c r="O98" s="113">
        <f>Sheet1!F67</f>
        <v>0.27422888400272188</v>
      </c>
    </row>
    <row r="99" spans="1:15" x14ac:dyDescent="0.15">
      <c r="A99">
        <v>9.5</v>
      </c>
      <c r="B99" s="70">
        <f t="shared" si="3"/>
        <v>252.74915678124566</v>
      </c>
      <c r="C99" s="70">
        <f>A99*Sheet1!D29</f>
        <v>228</v>
      </c>
      <c r="E99" s="70">
        <f t="shared" si="4"/>
        <v>24.749156781245649</v>
      </c>
      <c r="O99" s="113">
        <f>Sheet1!F67</f>
        <v>0.27422888400272188</v>
      </c>
    </row>
    <row r="100" spans="1:15" x14ac:dyDescent="0.15">
      <c r="A100">
        <v>9.6</v>
      </c>
      <c r="B100" s="70">
        <f t="shared" si="3"/>
        <v>255.67293394969082</v>
      </c>
      <c r="C100" s="70">
        <f>A100*Sheet1!D29</f>
        <v>230.39999999999998</v>
      </c>
      <c r="E100" s="70">
        <f t="shared" si="4"/>
        <v>25.272933949690849</v>
      </c>
      <c r="O100" s="113">
        <f>Sheet1!F67</f>
        <v>0.27422888400272188</v>
      </c>
    </row>
    <row r="101" spans="1:15" x14ac:dyDescent="0.15">
      <c r="A101">
        <v>9.6999999999999993</v>
      </c>
      <c r="B101" s="70">
        <f t="shared" si="3"/>
        <v>258.60219569581608</v>
      </c>
      <c r="C101" s="70">
        <f>A101*Sheet1!D29</f>
        <v>232.79999999999998</v>
      </c>
      <c r="E101" s="70">
        <f t="shared" si="4"/>
        <v>25.802195695816099</v>
      </c>
      <c r="O101" s="113">
        <f>Sheet1!F67</f>
        <v>0.27422888400272188</v>
      </c>
    </row>
    <row r="102" spans="1:15" x14ac:dyDescent="0.15">
      <c r="A102">
        <v>9.8000000000000007</v>
      </c>
      <c r="B102" s="70">
        <f t="shared" si="3"/>
        <v>261.53694201962145</v>
      </c>
      <c r="C102" s="70">
        <f>A102*Sheet1!D29</f>
        <v>235.20000000000002</v>
      </c>
      <c r="E102" s="70">
        <f t="shared" si="4"/>
        <v>26.336942019621414</v>
      </c>
      <c r="O102" s="113">
        <f>Sheet1!F67</f>
        <v>0.27422888400272188</v>
      </c>
    </row>
    <row r="103" spans="1:15" x14ac:dyDescent="0.15">
      <c r="A103">
        <v>9.9</v>
      </c>
      <c r="B103" s="70">
        <f t="shared" si="3"/>
        <v>264.47717292110678</v>
      </c>
      <c r="C103" s="70">
        <f>A103*Sheet1!D29</f>
        <v>237.60000000000002</v>
      </c>
      <c r="E103" s="70">
        <f t="shared" si="4"/>
        <v>26.877172921106773</v>
      </c>
      <c r="O103" s="113">
        <f>Sheet1!F67</f>
        <v>0.27422888400272188</v>
      </c>
    </row>
    <row r="104" spans="1:15" x14ac:dyDescent="0.15">
      <c r="A104">
        <v>10</v>
      </c>
      <c r="B104" s="70">
        <f t="shared" si="3"/>
        <v>267.4228884002722</v>
      </c>
      <c r="C104" s="70">
        <f>A104*Sheet1!D29</f>
        <v>240</v>
      </c>
      <c r="E104" s="70">
        <f t="shared" si="4"/>
        <v>27.422888400272189</v>
      </c>
      <c r="O104" s="113">
        <f>Sheet1!F67</f>
        <v>0.27422888400272188</v>
      </c>
    </row>
    <row r="105" spans="1:15" x14ac:dyDescent="0.15">
      <c r="A105">
        <v>10.1</v>
      </c>
      <c r="B105" s="70">
        <f t="shared" si="3"/>
        <v>270.37408845711764</v>
      </c>
      <c r="C105" s="70">
        <f>A105*Sheet1!D29</f>
        <v>242.39999999999998</v>
      </c>
      <c r="E105" s="70">
        <f t="shared" si="4"/>
        <v>27.974088457117656</v>
      </c>
      <c r="O105" s="113">
        <f>Sheet1!F67</f>
        <v>0.27422888400272188</v>
      </c>
    </row>
    <row r="106" spans="1:15" x14ac:dyDescent="0.15">
      <c r="A106">
        <v>10.199999999999999</v>
      </c>
      <c r="B106" s="70">
        <f t="shared" si="3"/>
        <v>273.33077309164315</v>
      </c>
      <c r="C106" s="70">
        <f>A106*Sheet1!D29</f>
        <v>244.79999999999998</v>
      </c>
      <c r="E106" s="70">
        <f t="shared" si="4"/>
        <v>28.530773091643184</v>
      </c>
      <c r="O106" s="113">
        <f>Sheet1!F67</f>
        <v>0.27422888400272188</v>
      </c>
    </row>
    <row r="107" spans="1:15" x14ac:dyDescent="0.15">
      <c r="A107">
        <v>10.3</v>
      </c>
      <c r="B107" s="70">
        <f t="shared" si="3"/>
        <v>276.2929423038488</v>
      </c>
      <c r="C107" s="70">
        <f>A107*Sheet1!D29</f>
        <v>247.20000000000002</v>
      </c>
      <c r="E107" s="70">
        <f t="shared" si="4"/>
        <v>29.092942303848769</v>
      </c>
      <c r="O107" s="113">
        <f>Sheet1!F67</f>
        <v>0.27422888400272188</v>
      </c>
    </row>
    <row r="108" spans="1:15" x14ac:dyDescent="0.15">
      <c r="A108">
        <v>10.4</v>
      </c>
      <c r="B108" s="70">
        <f t="shared" si="3"/>
        <v>279.26059609373442</v>
      </c>
      <c r="C108" s="70">
        <f>A108*Sheet1!D29</f>
        <v>249.60000000000002</v>
      </c>
      <c r="E108" s="70">
        <f t="shared" si="4"/>
        <v>29.660596093734402</v>
      </c>
      <c r="O108" s="113">
        <f>Sheet1!F67</f>
        <v>0.27422888400272188</v>
      </c>
    </row>
    <row r="109" spans="1:15" x14ac:dyDescent="0.15">
      <c r="A109">
        <v>10.5</v>
      </c>
      <c r="B109" s="70">
        <f t="shared" si="3"/>
        <v>282.23373446130006</v>
      </c>
      <c r="C109" s="70">
        <f>A109*Sheet1!D29</f>
        <v>252</v>
      </c>
      <c r="E109" s="70">
        <f t="shared" si="4"/>
        <v>30.233734461300088</v>
      </c>
      <c r="O109" s="113">
        <f>Sheet1!F67</f>
        <v>0.27422888400272188</v>
      </c>
    </row>
    <row r="110" spans="1:15" x14ac:dyDescent="0.15">
      <c r="A110">
        <v>10.6</v>
      </c>
      <c r="B110" s="70">
        <f t="shared" si="3"/>
        <v>285.21235740654583</v>
      </c>
      <c r="C110" s="70">
        <f>A110*Sheet1!D29</f>
        <v>254.39999999999998</v>
      </c>
      <c r="E110" s="70">
        <f t="shared" si="4"/>
        <v>30.812357406545832</v>
      </c>
      <c r="O110" s="113">
        <f>Sheet1!F67</f>
        <v>0.27422888400272188</v>
      </c>
    </row>
    <row r="111" spans="1:15" x14ac:dyDescent="0.15">
      <c r="A111">
        <v>10.7</v>
      </c>
      <c r="B111" s="70">
        <f t="shared" si="3"/>
        <v>288.19646492947157</v>
      </c>
      <c r="C111" s="70">
        <f>A111*Sheet1!D29</f>
        <v>256.79999999999995</v>
      </c>
      <c r="E111" s="70">
        <f t="shared" si="4"/>
        <v>31.396464929471623</v>
      </c>
      <c r="O111" s="113">
        <f>Sheet1!F67</f>
        <v>0.27422888400272188</v>
      </c>
    </row>
    <row r="112" spans="1:15" x14ac:dyDescent="0.15">
      <c r="A112">
        <v>10.8</v>
      </c>
      <c r="B112" s="70">
        <f t="shared" si="3"/>
        <v>291.18605703007751</v>
      </c>
      <c r="C112" s="70">
        <f>A112*Sheet1!D29</f>
        <v>259.20000000000005</v>
      </c>
      <c r="E112" s="70">
        <f t="shared" si="4"/>
        <v>31.986057030077486</v>
      </c>
      <c r="O112" s="113">
        <f>Sheet1!F67</f>
        <v>0.27422888400272188</v>
      </c>
    </row>
    <row r="113" spans="1:15" x14ac:dyDescent="0.15">
      <c r="A113">
        <v>10.9</v>
      </c>
      <c r="B113" s="70">
        <f t="shared" si="3"/>
        <v>294.1811337083634</v>
      </c>
      <c r="C113" s="70">
        <f>A113*Sheet1!D29</f>
        <v>261.60000000000002</v>
      </c>
      <c r="E113" s="70">
        <f t="shared" si="4"/>
        <v>32.581133708363389</v>
      </c>
      <c r="O113" s="113">
        <f>Sheet1!F67</f>
        <v>0.27422888400272188</v>
      </c>
    </row>
    <row r="114" spans="1:15" x14ac:dyDescent="0.15">
      <c r="A114">
        <v>11</v>
      </c>
      <c r="B114" s="70">
        <f t="shared" si="3"/>
        <v>297.18169496432932</v>
      </c>
      <c r="C114" s="70">
        <f>A114*Sheet1!D29</f>
        <v>264</v>
      </c>
      <c r="E114" s="70">
        <f t="shared" si="4"/>
        <v>33.181694964329346</v>
      </c>
      <c r="O114" s="113">
        <f>Sheet1!F67</f>
        <v>0.27422888400272188</v>
      </c>
    </row>
    <row r="115" spans="1:15" x14ac:dyDescent="0.15">
      <c r="A115">
        <v>11.1</v>
      </c>
      <c r="B115" s="70">
        <f t="shared" si="3"/>
        <v>300.18774079797532</v>
      </c>
      <c r="C115" s="70">
        <f>A115*Sheet1!D29</f>
        <v>266.39999999999998</v>
      </c>
      <c r="E115" s="70">
        <f t="shared" si="4"/>
        <v>33.78774079797536</v>
      </c>
      <c r="O115" s="113">
        <f>Sheet1!F67</f>
        <v>0.27422888400272188</v>
      </c>
    </row>
    <row r="116" spans="1:15" x14ac:dyDescent="0.15">
      <c r="A116">
        <v>11.2</v>
      </c>
      <c r="B116" s="70">
        <f t="shared" si="3"/>
        <v>303.1992712093014</v>
      </c>
      <c r="C116" s="70">
        <f>A116*Sheet1!D29</f>
        <v>268.79999999999995</v>
      </c>
      <c r="E116" s="70">
        <f t="shared" si="4"/>
        <v>34.399271209301432</v>
      </c>
      <c r="O116" s="113">
        <f>Sheet1!F67</f>
        <v>0.27422888400272188</v>
      </c>
    </row>
    <row r="117" spans="1:15" x14ac:dyDescent="0.15">
      <c r="A117">
        <v>11.3</v>
      </c>
      <c r="B117" s="70">
        <f t="shared" si="3"/>
        <v>306.21628619830761</v>
      </c>
      <c r="C117" s="70">
        <f>A117*Sheet1!D29</f>
        <v>271.20000000000005</v>
      </c>
      <c r="E117" s="70">
        <f t="shared" si="4"/>
        <v>35.016286198307562</v>
      </c>
      <c r="O117" s="113">
        <f>Sheet1!F67</f>
        <v>0.27422888400272188</v>
      </c>
    </row>
    <row r="118" spans="1:15" x14ac:dyDescent="0.15">
      <c r="A118">
        <v>11.4</v>
      </c>
      <c r="B118" s="70">
        <f t="shared" si="3"/>
        <v>309.23878576499374</v>
      </c>
      <c r="C118" s="70">
        <f>A118*Sheet1!D29</f>
        <v>273.60000000000002</v>
      </c>
      <c r="E118" s="70">
        <f t="shared" si="4"/>
        <v>35.638785764993742</v>
      </c>
      <c r="O118" s="113">
        <f>Sheet1!F67</f>
        <v>0.27422888400272188</v>
      </c>
    </row>
    <row r="119" spans="1:15" x14ac:dyDescent="0.15">
      <c r="A119">
        <v>11.5</v>
      </c>
      <c r="B119" s="70">
        <f t="shared" si="3"/>
        <v>312.26676990935999</v>
      </c>
      <c r="C119" s="70">
        <f>A119*Sheet1!D29</f>
        <v>276</v>
      </c>
      <c r="E119" s="70">
        <f t="shared" si="4"/>
        <v>36.266769909359972</v>
      </c>
      <c r="O119" s="113">
        <f>Sheet1!F67</f>
        <v>0.27422888400272188</v>
      </c>
    </row>
    <row r="120" spans="1:15" x14ac:dyDescent="0.15">
      <c r="A120">
        <v>11.6</v>
      </c>
      <c r="B120" s="70">
        <f t="shared" si="3"/>
        <v>315.30023863140622</v>
      </c>
      <c r="C120" s="70">
        <f>A120*Sheet1!D29</f>
        <v>278.39999999999998</v>
      </c>
      <c r="E120" s="70">
        <f t="shared" si="4"/>
        <v>36.90023863140626</v>
      </c>
      <c r="O120" s="113">
        <f>Sheet1!F67</f>
        <v>0.27422888400272188</v>
      </c>
    </row>
    <row r="121" spans="1:15" x14ac:dyDescent="0.15">
      <c r="A121">
        <v>11.7</v>
      </c>
      <c r="B121" s="70">
        <f t="shared" si="3"/>
        <v>318.33919193113252</v>
      </c>
      <c r="C121" s="70">
        <f>A121*Sheet1!D29</f>
        <v>280.79999999999995</v>
      </c>
      <c r="E121" s="70">
        <f t="shared" si="4"/>
        <v>37.539191931132592</v>
      </c>
      <c r="O121" s="113">
        <f>Sheet1!F67</f>
        <v>0.27422888400272188</v>
      </c>
    </row>
    <row r="122" spans="1:15" x14ac:dyDescent="0.15">
      <c r="A122">
        <v>11.8</v>
      </c>
      <c r="B122" s="70">
        <f t="shared" si="3"/>
        <v>321.38362980853901</v>
      </c>
      <c r="C122" s="70">
        <f>A122*Sheet1!D29</f>
        <v>283.20000000000005</v>
      </c>
      <c r="E122" s="70">
        <f t="shared" si="4"/>
        <v>38.183629808538996</v>
      </c>
      <c r="O122" s="113">
        <f>Sheet1!F67</f>
        <v>0.27422888400272188</v>
      </c>
    </row>
    <row r="123" spans="1:15" x14ac:dyDescent="0.15">
      <c r="A123">
        <v>11.9</v>
      </c>
      <c r="B123" s="70">
        <f t="shared" si="3"/>
        <v>324.43355226362547</v>
      </c>
      <c r="C123" s="70">
        <f>A123*Sheet1!D29</f>
        <v>285.60000000000002</v>
      </c>
      <c r="E123" s="70">
        <f t="shared" si="4"/>
        <v>38.83355226362545</v>
      </c>
      <c r="O123" s="113">
        <f>Sheet1!F67</f>
        <v>0.27422888400272188</v>
      </c>
    </row>
    <row r="124" spans="1:15" x14ac:dyDescent="0.15">
      <c r="A124">
        <v>12</v>
      </c>
      <c r="B124" s="70">
        <f t="shared" si="3"/>
        <v>327.48895929639195</v>
      </c>
      <c r="C124" s="70">
        <f>A124*Sheet1!D29</f>
        <v>288</v>
      </c>
      <c r="E124" s="70">
        <f t="shared" si="4"/>
        <v>39.488959296391954</v>
      </c>
      <c r="O124" s="113">
        <f>Sheet1!F67</f>
        <v>0.27422888400272188</v>
      </c>
    </row>
    <row r="125" spans="1:15" x14ac:dyDescent="0.15">
      <c r="A125">
        <v>12.1</v>
      </c>
      <c r="B125" s="70">
        <f t="shared" si="3"/>
        <v>330.54985090683851</v>
      </c>
      <c r="C125" s="70">
        <f>A125*Sheet1!D29</f>
        <v>290.39999999999998</v>
      </c>
      <c r="E125" s="70">
        <f t="shared" si="4"/>
        <v>40.149850906838509</v>
      </c>
      <c r="O125" s="113">
        <f>Sheet1!F67</f>
        <v>0.27422888400272188</v>
      </c>
    </row>
    <row r="126" spans="1:15" x14ac:dyDescent="0.15">
      <c r="A126">
        <v>12.2</v>
      </c>
      <c r="B126" s="70">
        <f t="shared" si="3"/>
        <v>333.6162270949651</v>
      </c>
      <c r="C126" s="70">
        <f>A126*Sheet1!D29</f>
        <v>292.79999999999995</v>
      </c>
      <c r="E126" s="70">
        <f t="shared" si="4"/>
        <v>40.816227094965122</v>
      </c>
      <c r="O126" s="113">
        <f>Sheet1!F67</f>
        <v>0.27422888400272188</v>
      </c>
    </row>
    <row r="127" spans="1:15" x14ac:dyDescent="0.15">
      <c r="A127">
        <v>12.3</v>
      </c>
      <c r="B127" s="70">
        <f t="shared" si="3"/>
        <v>336.68808786077182</v>
      </c>
      <c r="C127" s="70">
        <f>A127*Sheet1!D29</f>
        <v>295.20000000000005</v>
      </c>
      <c r="E127" s="70">
        <f t="shared" si="4"/>
        <v>41.488087860771799</v>
      </c>
      <c r="O127" s="113">
        <f>Sheet1!F67</f>
        <v>0.27422888400272188</v>
      </c>
    </row>
    <row r="128" spans="1:15" x14ac:dyDescent="0.15">
      <c r="A128">
        <v>12.4</v>
      </c>
      <c r="B128" s="70">
        <f t="shared" si="3"/>
        <v>339.76543320425856</v>
      </c>
      <c r="C128" s="70">
        <f>A128*Sheet1!D29</f>
        <v>297.60000000000002</v>
      </c>
      <c r="E128" s="70">
        <f t="shared" si="4"/>
        <v>42.16543320425852</v>
      </c>
      <c r="O128" s="113">
        <f>Sheet1!F67</f>
        <v>0.27422888400272188</v>
      </c>
    </row>
    <row r="129" spans="1:15" x14ac:dyDescent="0.15">
      <c r="A129">
        <v>12.5</v>
      </c>
      <c r="B129" s="70">
        <f t="shared" si="3"/>
        <v>342.84826312542532</v>
      </c>
      <c r="C129" s="70">
        <f>A129*Sheet1!D29</f>
        <v>300</v>
      </c>
      <c r="E129" s="70">
        <f t="shared" si="4"/>
        <v>42.848263125425298</v>
      </c>
      <c r="O129" s="113">
        <f>Sheet1!F67</f>
        <v>0.27422888400272188</v>
      </c>
    </row>
    <row r="130" spans="1:15" x14ac:dyDescent="0.15">
      <c r="A130">
        <v>12.6</v>
      </c>
      <c r="B130" s="70">
        <f t="shared" si="3"/>
        <v>345.9365776242721</v>
      </c>
      <c r="C130" s="70">
        <f>A130*Sheet1!D29</f>
        <v>302.39999999999998</v>
      </c>
      <c r="E130" s="70">
        <f t="shared" si="4"/>
        <v>43.536577624272127</v>
      </c>
      <c r="O130" s="113">
        <f>Sheet1!F67</f>
        <v>0.27422888400272188</v>
      </c>
    </row>
    <row r="131" spans="1:15" x14ac:dyDescent="0.15">
      <c r="A131">
        <v>12.7</v>
      </c>
      <c r="B131" s="70">
        <f t="shared" si="3"/>
        <v>349.03037670079897</v>
      </c>
      <c r="C131" s="70">
        <f>A131*Sheet1!D29</f>
        <v>304.79999999999995</v>
      </c>
      <c r="E131" s="70">
        <f t="shared" si="4"/>
        <v>44.230376700799013</v>
      </c>
      <c r="O131" s="113">
        <f>Sheet1!F67</f>
        <v>0.27422888400272188</v>
      </c>
    </row>
    <row r="132" spans="1:15" x14ac:dyDescent="0.15">
      <c r="A132">
        <v>12.8</v>
      </c>
      <c r="B132" s="70">
        <f t="shared" si="3"/>
        <v>352.12966035500602</v>
      </c>
      <c r="C132" s="70">
        <f>A132*Sheet1!D29</f>
        <v>307.20000000000005</v>
      </c>
      <c r="E132" s="70">
        <f t="shared" si="4"/>
        <v>44.929660355005964</v>
      </c>
      <c r="O132" s="113">
        <f>Sheet1!F67</f>
        <v>0.27422888400272188</v>
      </c>
    </row>
    <row r="133" spans="1:15" x14ac:dyDescent="0.15">
      <c r="A133">
        <v>12.9</v>
      </c>
      <c r="B133" s="70">
        <f t="shared" ref="B133:B196" si="5">C133+E133</f>
        <v>355.23442858689299</v>
      </c>
      <c r="C133" s="70">
        <f>A133*Sheet1!D29</f>
        <v>309.60000000000002</v>
      </c>
      <c r="E133" s="70">
        <f t="shared" ref="E133:E196" si="6">(A133*A133)*O133</f>
        <v>45.634428586892945</v>
      </c>
      <c r="O133" s="113">
        <f>Sheet1!F67</f>
        <v>0.27422888400272188</v>
      </c>
    </row>
    <row r="134" spans="1:15" x14ac:dyDescent="0.15">
      <c r="A134">
        <v>13</v>
      </c>
      <c r="B134" s="70">
        <f t="shared" si="5"/>
        <v>358.34468139645998</v>
      </c>
      <c r="C134" s="70">
        <f>A134*Sheet1!D29</f>
        <v>312</v>
      </c>
      <c r="E134" s="70">
        <f t="shared" si="6"/>
        <v>46.344681396459997</v>
      </c>
      <c r="O134" s="113">
        <f>Sheet1!F67</f>
        <v>0.27422888400272188</v>
      </c>
    </row>
    <row r="135" spans="1:15" x14ac:dyDescent="0.15">
      <c r="A135">
        <v>13.1</v>
      </c>
      <c r="B135" s="70">
        <f t="shared" si="5"/>
        <v>361.4604187837071</v>
      </c>
      <c r="C135" s="70">
        <f>A135*Sheet1!D29</f>
        <v>314.39999999999998</v>
      </c>
      <c r="E135" s="70">
        <f t="shared" si="6"/>
        <v>47.0604187837071</v>
      </c>
      <c r="O135" s="113">
        <f>Sheet1!F67</f>
        <v>0.27422888400272188</v>
      </c>
    </row>
    <row r="136" spans="1:15" x14ac:dyDescent="0.15">
      <c r="A136">
        <v>13.2</v>
      </c>
      <c r="B136" s="70">
        <f t="shared" si="5"/>
        <v>364.58164074863419</v>
      </c>
      <c r="C136" s="70">
        <f>A136*Sheet1!D29</f>
        <v>316.79999999999995</v>
      </c>
      <c r="E136" s="70">
        <f t="shared" si="6"/>
        <v>47.781640748634253</v>
      </c>
      <c r="O136" s="113">
        <f>Sheet1!F67</f>
        <v>0.27422888400272188</v>
      </c>
    </row>
    <row r="137" spans="1:15" x14ac:dyDescent="0.15">
      <c r="A137">
        <v>13.3</v>
      </c>
      <c r="B137" s="70">
        <f t="shared" si="5"/>
        <v>367.70834729124152</v>
      </c>
      <c r="C137" s="70">
        <f>A137*Sheet1!D29</f>
        <v>319.20000000000005</v>
      </c>
      <c r="E137" s="70">
        <f t="shared" si="6"/>
        <v>48.508347291241478</v>
      </c>
      <c r="O137" s="113">
        <f>Sheet1!F67</f>
        <v>0.27422888400272188</v>
      </c>
    </row>
    <row r="138" spans="1:15" x14ac:dyDescent="0.15">
      <c r="A138">
        <v>13.4</v>
      </c>
      <c r="B138" s="70">
        <f t="shared" si="5"/>
        <v>370.84053841152877</v>
      </c>
      <c r="C138" s="70">
        <f>A138*Sheet1!D29</f>
        <v>321.60000000000002</v>
      </c>
      <c r="E138" s="70">
        <f t="shared" si="6"/>
        <v>49.240538411528739</v>
      </c>
      <c r="O138" s="113">
        <f>Sheet1!F67</f>
        <v>0.27422888400272188</v>
      </c>
    </row>
    <row r="139" spans="1:15" x14ac:dyDescent="0.15">
      <c r="A139">
        <v>13.5</v>
      </c>
      <c r="B139" s="70">
        <f t="shared" si="5"/>
        <v>373.97821410949609</v>
      </c>
      <c r="C139" s="70">
        <f>A139*Sheet1!D29</f>
        <v>324</v>
      </c>
      <c r="E139" s="70">
        <f t="shared" si="6"/>
        <v>49.978214109496065</v>
      </c>
      <c r="O139" s="113">
        <f>Sheet1!F67</f>
        <v>0.27422888400272188</v>
      </c>
    </row>
    <row r="140" spans="1:15" x14ac:dyDescent="0.15">
      <c r="A140">
        <v>13.6</v>
      </c>
      <c r="B140" s="70">
        <f t="shared" si="5"/>
        <v>377.12137438514344</v>
      </c>
      <c r="C140" s="70">
        <f>A140*Sheet1!D29</f>
        <v>326.39999999999998</v>
      </c>
      <c r="E140" s="70">
        <f t="shared" si="6"/>
        <v>50.721374385143434</v>
      </c>
      <c r="O140" s="113">
        <f>Sheet1!F67</f>
        <v>0.27422888400272188</v>
      </c>
    </row>
    <row r="141" spans="1:15" x14ac:dyDescent="0.15">
      <c r="A141">
        <v>13.7</v>
      </c>
      <c r="B141" s="70">
        <f t="shared" si="5"/>
        <v>380.27001923847081</v>
      </c>
      <c r="C141" s="70">
        <f>A141*Sheet1!D29</f>
        <v>328.79999999999995</v>
      </c>
      <c r="E141" s="70">
        <f t="shared" si="6"/>
        <v>51.470019238470861</v>
      </c>
      <c r="O141" s="113">
        <f>Sheet1!F67</f>
        <v>0.27422888400272188</v>
      </c>
    </row>
    <row r="142" spans="1:15" x14ac:dyDescent="0.15">
      <c r="A142">
        <v>13.8</v>
      </c>
      <c r="B142" s="70">
        <f t="shared" si="5"/>
        <v>383.42414866947843</v>
      </c>
      <c r="C142" s="70">
        <f>A142*Sheet1!D29</f>
        <v>331.20000000000005</v>
      </c>
      <c r="E142" s="70">
        <f t="shared" si="6"/>
        <v>52.22414866947836</v>
      </c>
      <c r="O142" s="113">
        <f>Sheet1!F67</f>
        <v>0.27422888400272188</v>
      </c>
    </row>
    <row r="143" spans="1:15" x14ac:dyDescent="0.15">
      <c r="A143">
        <v>13.9</v>
      </c>
      <c r="B143" s="70">
        <f t="shared" si="5"/>
        <v>386.5837626781659</v>
      </c>
      <c r="C143" s="70">
        <f>A143*Sheet1!D29</f>
        <v>333.6</v>
      </c>
      <c r="E143" s="70">
        <f t="shared" si="6"/>
        <v>52.983762678165895</v>
      </c>
      <c r="O143" s="113">
        <f>Sheet1!F67</f>
        <v>0.27422888400272188</v>
      </c>
    </row>
    <row r="144" spans="1:15" x14ac:dyDescent="0.15">
      <c r="A144">
        <v>14</v>
      </c>
      <c r="B144" s="70">
        <f t="shared" si="5"/>
        <v>389.7488612645335</v>
      </c>
      <c r="C144" s="70">
        <f>A144*Sheet1!D29</f>
        <v>336</v>
      </c>
      <c r="E144" s="70">
        <f t="shared" si="6"/>
        <v>53.748861264533488</v>
      </c>
      <c r="O144" s="113">
        <f>Sheet1!F67</f>
        <v>0.27422888400272188</v>
      </c>
    </row>
    <row r="145" spans="1:15" x14ac:dyDescent="0.15">
      <c r="A145">
        <v>14.1</v>
      </c>
      <c r="B145" s="70">
        <f t="shared" si="5"/>
        <v>392.91944442858113</v>
      </c>
      <c r="C145" s="70">
        <f>A145*Sheet1!D29</f>
        <v>338.4</v>
      </c>
      <c r="E145" s="70">
        <f t="shared" si="6"/>
        <v>54.519444428581139</v>
      </c>
      <c r="O145" s="113">
        <f>Sheet1!F67</f>
        <v>0.27422888400272188</v>
      </c>
    </row>
    <row r="146" spans="1:15" x14ac:dyDescent="0.15">
      <c r="A146">
        <v>14.2</v>
      </c>
      <c r="B146" s="70">
        <f t="shared" si="5"/>
        <v>396.09551217030878</v>
      </c>
      <c r="C146" s="70">
        <f>A146*Sheet1!D29</f>
        <v>340.79999999999995</v>
      </c>
      <c r="E146" s="70">
        <f t="shared" si="6"/>
        <v>55.295512170308839</v>
      </c>
      <c r="O146" s="113">
        <f>Sheet1!F67</f>
        <v>0.27422888400272188</v>
      </c>
    </row>
    <row r="147" spans="1:15" x14ac:dyDescent="0.15">
      <c r="A147">
        <v>14.3</v>
      </c>
      <c r="B147" s="70">
        <f t="shared" si="5"/>
        <v>399.27706448971662</v>
      </c>
      <c r="C147" s="70">
        <f>A147*Sheet1!D29</f>
        <v>343.20000000000005</v>
      </c>
      <c r="E147" s="70">
        <f t="shared" si="6"/>
        <v>56.077064489716598</v>
      </c>
      <c r="O147" s="113">
        <f>Sheet1!F67</f>
        <v>0.27422888400272188</v>
      </c>
    </row>
    <row r="148" spans="1:15" x14ac:dyDescent="0.15">
      <c r="A148">
        <v>14.4</v>
      </c>
      <c r="B148" s="70">
        <f t="shared" si="5"/>
        <v>402.46410138680443</v>
      </c>
      <c r="C148" s="70">
        <f>A148*Sheet1!D29</f>
        <v>345.6</v>
      </c>
      <c r="E148" s="70">
        <f t="shared" si="6"/>
        <v>56.864101386804414</v>
      </c>
      <c r="O148" s="113">
        <f>Sheet1!F67</f>
        <v>0.27422888400272188</v>
      </c>
    </row>
    <row r="149" spans="1:15" x14ac:dyDescent="0.15">
      <c r="A149">
        <v>14.5</v>
      </c>
      <c r="B149" s="70">
        <f t="shared" si="5"/>
        <v>405.65662286157226</v>
      </c>
      <c r="C149" s="70">
        <f>A149*Sheet1!D29</f>
        <v>348</v>
      </c>
      <c r="E149" s="70">
        <f t="shared" si="6"/>
        <v>57.656622861572274</v>
      </c>
      <c r="O149" s="113">
        <f>Sheet1!F67</f>
        <v>0.27422888400272188</v>
      </c>
    </row>
    <row r="150" spans="1:15" x14ac:dyDescent="0.15">
      <c r="A150">
        <v>14.6</v>
      </c>
      <c r="B150" s="70">
        <f t="shared" si="5"/>
        <v>408.85462891402017</v>
      </c>
      <c r="C150" s="70">
        <f>A150*Sheet1!D29</f>
        <v>350.4</v>
      </c>
      <c r="E150" s="70">
        <f t="shared" si="6"/>
        <v>58.454628914020198</v>
      </c>
      <c r="O150" s="113">
        <f>Sheet1!F67</f>
        <v>0.27422888400272188</v>
      </c>
    </row>
    <row r="151" spans="1:15" x14ac:dyDescent="0.15">
      <c r="A151">
        <v>14.7</v>
      </c>
      <c r="B151" s="70">
        <f t="shared" si="5"/>
        <v>412.0581195441481</v>
      </c>
      <c r="C151" s="70">
        <f>A151*Sheet1!D29</f>
        <v>352.79999999999995</v>
      </c>
      <c r="E151" s="70">
        <f t="shared" si="6"/>
        <v>59.258119544148165</v>
      </c>
      <c r="O151" s="113">
        <f>Sheet1!F67</f>
        <v>0.27422888400272188</v>
      </c>
    </row>
    <row r="152" spans="1:15" x14ac:dyDescent="0.15">
      <c r="A152">
        <v>14.8</v>
      </c>
      <c r="B152" s="70">
        <f t="shared" si="5"/>
        <v>415.26709475195628</v>
      </c>
      <c r="C152" s="70">
        <f>A152*Sheet1!D29</f>
        <v>355.20000000000005</v>
      </c>
      <c r="E152" s="70">
        <f t="shared" si="6"/>
        <v>60.067094751956205</v>
      </c>
      <c r="O152" s="113">
        <f>Sheet1!F67</f>
        <v>0.27422888400272188</v>
      </c>
    </row>
    <row r="153" spans="1:15" x14ac:dyDescent="0.15">
      <c r="A153">
        <v>14.9</v>
      </c>
      <c r="B153" s="70">
        <f t="shared" si="5"/>
        <v>418.48155453744431</v>
      </c>
      <c r="C153" s="70">
        <f>A153*Sheet1!D29</f>
        <v>357.6</v>
      </c>
      <c r="E153" s="70">
        <f t="shared" si="6"/>
        <v>60.881554537444288</v>
      </c>
      <c r="O153" s="113">
        <f>Sheet1!F67</f>
        <v>0.27422888400272188</v>
      </c>
    </row>
    <row r="154" spans="1:15" x14ac:dyDescent="0.15">
      <c r="A154">
        <v>15</v>
      </c>
      <c r="B154" s="70">
        <f t="shared" si="5"/>
        <v>421.70149890061242</v>
      </c>
      <c r="C154" s="70">
        <f>A154*Sheet1!D29</f>
        <v>360</v>
      </c>
      <c r="E154" s="70">
        <f t="shared" si="6"/>
        <v>61.701498900612421</v>
      </c>
      <c r="O154" s="113">
        <f>Sheet1!F67</f>
        <v>0.27422888400272188</v>
      </c>
    </row>
    <row r="155" spans="1:15" x14ac:dyDescent="0.15">
      <c r="A155">
        <v>15.1</v>
      </c>
      <c r="B155" s="70">
        <f t="shared" si="5"/>
        <v>424.92692784146061</v>
      </c>
      <c r="C155" s="70">
        <f>A155*Sheet1!D29</f>
        <v>362.4</v>
      </c>
      <c r="E155" s="70">
        <f t="shared" si="6"/>
        <v>62.526927841460612</v>
      </c>
      <c r="O155" s="113">
        <f>Sheet1!F67</f>
        <v>0.27422888400272188</v>
      </c>
    </row>
    <row r="156" spans="1:15" x14ac:dyDescent="0.15">
      <c r="A156">
        <v>15.2</v>
      </c>
      <c r="B156" s="70">
        <f t="shared" si="5"/>
        <v>428.15784135998882</v>
      </c>
      <c r="C156" s="70">
        <f>A156*Sheet1!D29</f>
        <v>364.79999999999995</v>
      </c>
      <c r="E156" s="70">
        <f t="shared" si="6"/>
        <v>63.357841359988861</v>
      </c>
      <c r="O156" s="113">
        <f>Sheet1!F67</f>
        <v>0.27422888400272188</v>
      </c>
    </row>
    <row r="157" spans="1:15" x14ac:dyDescent="0.15">
      <c r="A157">
        <v>15.3</v>
      </c>
      <c r="B157" s="70">
        <f t="shared" si="5"/>
        <v>431.39423945619723</v>
      </c>
      <c r="C157" s="70">
        <f>A157*Sheet1!D29</f>
        <v>367.20000000000005</v>
      </c>
      <c r="E157" s="70">
        <f t="shared" si="6"/>
        <v>64.194239456197181</v>
      </c>
      <c r="O157" s="113">
        <f>Sheet1!F67</f>
        <v>0.27422888400272188</v>
      </c>
    </row>
    <row r="158" spans="1:15" x14ac:dyDescent="0.15">
      <c r="A158">
        <v>15.4</v>
      </c>
      <c r="B158" s="70">
        <f t="shared" si="5"/>
        <v>434.63612213008554</v>
      </c>
      <c r="C158" s="70">
        <f>A158*Sheet1!D29</f>
        <v>369.6</v>
      </c>
      <c r="E158" s="70">
        <f t="shared" si="6"/>
        <v>65.036122130085531</v>
      </c>
      <c r="O158" s="113">
        <f>Sheet1!F67</f>
        <v>0.27422888400272188</v>
      </c>
    </row>
    <row r="159" spans="1:15" x14ac:dyDescent="0.15">
      <c r="A159">
        <v>15.5</v>
      </c>
      <c r="B159" s="70">
        <f t="shared" si="5"/>
        <v>437.88348938165393</v>
      </c>
      <c r="C159" s="70">
        <f>A159*Sheet1!D29</f>
        <v>372</v>
      </c>
      <c r="E159" s="70">
        <f t="shared" si="6"/>
        <v>65.883489381653931</v>
      </c>
      <c r="O159" s="113">
        <f>Sheet1!F67</f>
        <v>0.27422888400272188</v>
      </c>
    </row>
    <row r="160" spans="1:15" x14ac:dyDescent="0.15">
      <c r="A160">
        <v>15.6</v>
      </c>
      <c r="B160" s="70">
        <f t="shared" si="5"/>
        <v>441.1363412109024</v>
      </c>
      <c r="C160" s="70">
        <f>A160*Sheet1!D29</f>
        <v>374.4</v>
      </c>
      <c r="E160" s="70">
        <f t="shared" si="6"/>
        <v>66.736341210902395</v>
      </c>
      <c r="O160" s="113">
        <f>Sheet1!F67</f>
        <v>0.27422888400272188</v>
      </c>
    </row>
    <row r="161" spans="1:15" x14ac:dyDescent="0.15">
      <c r="A161">
        <v>15.7</v>
      </c>
      <c r="B161" s="70">
        <f t="shared" si="5"/>
        <v>444.39467761783089</v>
      </c>
      <c r="C161" s="70">
        <f>A161*Sheet1!D29</f>
        <v>376.79999999999995</v>
      </c>
      <c r="E161" s="70">
        <f t="shared" si="6"/>
        <v>67.594677617830911</v>
      </c>
      <c r="O161" s="113">
        <f>Sheet1!F67</f>
        <v>0.27422888400272188</v>
      </c>
    </row>
    <row r="162" spans="1:15" x14ac:dyDescent="0.15">
      <c r="A162">
        <v>15.8</v>
      </c>
      <c r="B162" s="70">
        <f t="shared" si="5"/>
        <v>447.65849860243952</v>
      </c>
      <c r="C162" s="70">
        <f>A162*Sheet1!D29</f>
        <v>379.20000000000005</v>
      </c>
      <c r="E162" s="70">
        <f t="shared" si="6"/>
        <v>68.458498602439491</v>
      </c>
      <c r="O162" s="113">
        <f>Sheet1!F67</f>
        <v>0.27422888400272188</v>
      </c>
    </row>
    <row r="163" spans="1:15" x14ac:dyDescent="0.15">
      <c r="A163">
        <v>15.9</v>
      </c>
      <c r="B163" s="70">
        <f t="shared" si="5"/>
        <v>450.92780416472817</v>
      </c>
      <c r="C163" s="70">
        <f>A163*Sheet1!D29</f>
        <v>381.6</v>
      </c>
      <c r="E163" s="70">
        <f t="shared" si="6"/>
        <v>69.327804164728121</v>
      </c>
      <c r="O163" s="113">
        <f>Sheet1!F67</f>
        <v>0.27422888400272188</v>
      </c>
    </row>
    <row r="164" spans="1:15" x14ac:dyDescent="0.15">
      <c r="A164">
        <v>16</v>
      </c>
      <c r="B164" s="70">
        <f t="shared" si="5"/>
        <v>454.20259430469679</v>
      </c>
      <c r="C164" s="70">
        <f>A164*Sheet1!D29</f>
        <v>384</v>
      </c>
      <c r="E164" s="70">
        <f t="shared" si="6"/>
        <v>70.202594304696802</v>
      </c>
      <c r="O164" s="113">
        <f>Sheet1!F67</f>
        <v>0.27422888400272188</v>
      </c>
    </row>
    <row r="165" spans="1:15" x14ac:dyDescent="0.15">
      <c r="A165">
        <v>16.100000000000001</v>
      </c>
      <c r="B165" s="70">
        <f t="shared" si="5"/>
        <v>457.4828690223456</v>
      </c>
      <c r="C165" s="70">
        <f>A165*Sheet1!D29</f>
        <v>386.40000000000003</v>
      </c>
      <c r="E165" s="70">
        <f t="shared" si="6"/>
        <v>71.082869022345548</v>
      </c>
      <c r="O165" s="113">
        <f>Sheet1!F67</f>
        <v>0.27422888400272188</v>
      </c>
    </row>
    <row r="166" spans="1:15" x14ac:dyDescent="0.15">
      <c r="A166">
        <v>16.2</v>
      </c>
      <c r="B166" s="70">
        <f t="shared" si="5"/>
        <v>460.76862831767426</v>
      </c>
      <c r="C166" s="70">
        <f>A166*Sheet1!D29</f>
        <v>388.79999999999995</v>
      </c>
      <c r="E166" s="70">
        <f t="shared" si="6"/>
        <v>71.96862831767433</v>
      </c>
      <c r="O166" s="113">
        <f>Sheet1!F67</f>
        <v>0.27422888400272188</v>
      </c>
    </row>
    <row r="167" spans="1:15" x14ac:dyDescent="0.15">
      <c r="A167">
        <v>16.3</v>
      </c>
      <c r="B167" s="70">
        <f t="shared" si="5"/>
        <v>464.05987219068322</v>
      </c>
      <c r="C167" s="70">
        <f>A167*Sheet1!D29</f>
        <v>391.20000000000005</v>
      </c>
      <c r="E167" s="70">
        <f t="shared" si="6"/>
        <v>72.859872190683177</v>
      </c>
      <c r="O167" s="113">
        <f>Sheet1!F67</f>
        <v>0.27422888400272188</v>
      </c>
    </row>
    <row r="168" spans="1:15" x14ac:dyDescent="0.15">
      <c r="A168">
        <v>16.399999999999999</v>
      </c>
      <c r="B168" s="70">
        <f t="shared" si="5"/>
        <v>467.35660064137204</v>
      </c>
      <c r="C168" s="70">
        <f>A168*Sheet1!D29</f>
        <v>393.59999999999997</v>
      </c>
      <c r="E168" s="70">
        <f t="shared" si="6"/>
        <v>73.756600641372074</v>
      </c>
      <c r="O168" s="113">
        <f>Sheet1!F67</f>
        <v>0.27422888400272188</v>
      </c>
    </row>
    <row r="169" spans="1:15" x14ac:dyDescent="0.15">
      <c r="A169">
        <v>16.5</v>
      </c>
      <c r="B169" s="70">
        <f t="shared" si="5"/>
        <v>470.65881366974105</v>
      </c>
      <c r="C169" s="70">
        <f>A169*Sheet1!D29</f>
        <v>396</v>
      </c>
      <c r="E169" s="70">
        <f t="shared" si="6"/>
        <v>74.658813669741036</v>
      </c>
      <c r="O169" s="113">
        <f>Sheet1!F67</f>
        <v>0.27422888400272188</v>
      </c>
    </row>
    <row r="170" spans="1:15" x14ac:dyDescent="0.15">
      <c r="A170">
        <v>16.600000000000001</v>
      </c>
      <c r="B170" s="70">
        <f t="shared" si="5"/>
        <v>473.96651127579008</v>
      </c>
      <c r="C170" s="70">
        <f>A170*Sheet1!D29</f>
        <v>398.40000000000003</v>
      </c>
      <c r="E170" s="70">
        <f t="shared" si="6"/>
        <v>75.566511275790063</v>
      </c>
      <c r="O170" s="113">
        <f>Sheet1!F67</f>
        <v>0.27422888400272188</v>
      </c>
    </row>
    <row r="171" spans="1:15" x14ac:dyDescent="0.15">
      <c r="A171">
        <v>16.7</v>
      </c>
      <c r="B171" s="70">
        <f t="shared" si="5"/>
        <v>477.27969345951908</v>
      </c>
      <c r="C171" s="70">
        <f>A171*Sheet1!D29</f>
        <v>400.79999999999995</v>
      </c>
      <c r="E171" s="70">
        <f t="shared" si="6"/>
        <v>76.479693459519098</v>
      </c>
      <c r="O171" s="113">
        <f>Sheet1!F67</f>
        <v>0.27422888400272188</v>
      </c>
    </row>
    <row r="172" spans="1:15" x14ac:dyDescent="0.15">
      <c r="A172">
        <v>16.8</v>
      </c>
      <c r="B172" s="70">
        <f t="shared" si="5"/>
        <v>480.59836022092827</v>
      </c>
      <c r="C172" s="70">
        <f>A172*Sheet1!D29</f>
        <v>403.20000000000005</v>
      </c>
      <c r="E172" s="70">
        <f t="shared" si="6"/>
        <v>77.398360220928225</v>
      </c>
      <c r="O172" s="113">
        <f>Sheet1!F67</f>
        <v>0.27422888400272188</v>
      </c>
    </row>
    <row r="173" spans="1:15" x14ac:dyDescent="0.15">
      <c r="A173">
        <v>16.899999999999999</v>
      </c>
      <c r="B173" s="70">
        <f t="shared" si="5"/>
        <v>483.92251156001737</v>
      </c>
      <c r="C173" s="70">
        <f>A173*Sheet1!D29</f>
        <v>405.59999999999997</v>
      </c>
      <c r="E173" s="70">
        <f t="shared" si="6"/>
        <v>78.322511560017389</v>
      </c>
      <c r="O173" s="113">
        <f>Sheet1!F67</f>
        <v>0.27422888400272188</v>
      </c>
    </row>
    <row r="174" spans="1:15" x14ac:dyDescent="0.15">
      <c r="A174">
        <v>17</v>
      </c>
      <c r="B174" s="70">
        <f t="shared" si="5"/>
        <v>487.2521474767866</v>
      </c>
      <c r="C174" s="70">
        <f>A174*Sheet1!D29</f>
        <v>408</v>
      </c>
      <c r="E174" s="70">
        <f t="shared" si="6"/>
        <v>79.252147476786618</v>
      </c>
      <c r="O174" s="113">
        <f>Sheet1!F67</f>
        <v>0.27422888400272188</v>
      </c>
    </row>
    <row r="175" spans="1:15" x14ac:dyDescent="0.15">
      <c r="A175">
        <v>17.100000000000001</v>
      </c>
      <c r="B175" s="70">
        <f t="shared" si="5"/>
        <v>490.58726797123597</v>
      </c>
      <c r="C175" s="70">
        <f>A175*Sheet1!D29</f>
        <v>410.40000000000003</v>
      </c>
      <c r="E175" s="70">
        <f t="shared" si="6"/>
        <v>80.187267971235912</v>
      </c>
      <c r="O175" s="113">
        <f>Sheet1!F67</f>
        <v>0.27422888400272188</v>
      </c>
    </row>
    <row r="176" spans="1:15" x14ac:dyDescent="0.15">
      <c r="A176">
        <v>17.2</v>
      </c>
      <c r="B176" s="70">
        <f t="shared" si="5"/>
        <v>493.9278730433652</v>
      </c>
      <c r="C176" s="70">
        <f>A176*Sheet1!D29</f>
        <v>412.79999999999995</v>
      </c>
      <c r="E176" s="70">
        <f t="shared" si="6"/>
        <v>81.127873043365241</v>
      </c>
      <c r="O176" s="113">
        <f>Sheet1!F67</f>
        <v>0.27422888400272188</v>
      </c>
    </row>
    <row r="177" spans="1:15" x14ac:dyDescent="0.15">
      <c r="A177">
        <v>17.3</v>
      </c>
      <c r="B177" s="70">
        <f t="shared" si="5"/>
        <v>497.27396269317467</v>
      </c>
      <c r="C177" s="70">
        <f>A177*Sheet1!D29</f>
        <v>415.20000000000005</v>
      </c>
      <c r="E177" s="70">
        <f t="shared" si="6"/>
        <v>82.073962693174636</v>
      </c>
      <c r="O177" s="113">
        <f>Sheet1!F67</f>
        <v>0.27422888400272188</v>
      </c>
    </row>
    <row r="178" spans="1:15" x14ac:dyDescent="0.15">
      <c r="A178">
        <v>17.399999999999999</v>
      </c>
      <c r="B178" s="70">
        <f t="shared" si="5"/>
        <v>500.62553692066405</v>
      </c>
      <c r="C178" s="70">
        <f>A178*Sheet1!D29</f>
        <v>417.59999999999997</v>
      </c>
      <c r="E178" s="70">
        <f t="shared" si="6"/>
        <v>83.025536920664067</v>
      </c>
      <c r="O178" s="113">
        <f>Sheet1!F67</f>
        <v>0.27422888400272188</v>
      </c>
    </row>
    <row r="179" spans="1:15" x14ac:dyDescent="0.15">
      <c r="A179">
        <v>17.5</v>
      </c>
      <c r="B179" s="70">
        <f t="shared" si="5"/>
        <v>503.98259572583356</v>
      </c>
      <c r="C179" s="70">
        <f>A179*Sheet1!D29</f>
        <v>420</v>
      </c>
      <c r="E179" s="70">
        <f t="shared" si="6"/>
        <v>83.982595725833576</v>
      </c>
      <c r="O179" s="113">
        <f>Sheet1!F67</f>
        <v>0.27422888400272188</v>
      </c>
    </row>
    <row r="180" spans="1:15" x14ac:dyDescent="0.15">
      <c r="A180">
        <v>17.600000000000001</v>
      </c>
      <c r="B180" s="70">
        <f t="shared" si="5"/>
        <v>507.34513910868316</v>
      </c>
      <c r="C180" s="70">
        <f>A180*Sheet1!D29</f>
        <v>422.40000000000003</v>
      </c>
      <c r="E180" s="70">
        <f t="shared" si="6"/>
        <v>84.945139108683151</v>
      </c>
      <c r="O180" s="113">
        <f>Sheet1!F67</f>
        <v>0.27422888400272188</v>
      </c>
    </row>
    <row r="181" spans="1:15" x14ac:dyDescent="0.15">
      <c r="A181">
        <v>17.7</v>
      </c>
      <c r="B181" s="70">
        <f t="shared" si="5"/>
        <v>510.71316706921266</v>
      </c>
      <c r="C181" s="70">
        <f>A181*Sheet1!D29</f>
        <v>424.79999999999995</v>
      </c>
      <c r="E181" s="70">
        <f t="shared" si="6"/>
        <v>85.913167069212733</v>
      </c>
      <c r="O181" s="113">
        <f>Sheet1!F67</f>
        <v>0.27422888400272188</v>
      </c>
    </row>
    <row r="182" spans="1:15" x14ac:dyDescent="0.15">
      <c r="A182">
        <v>17.8</v>
      </c>
      <c r="B182" s="70">
        <f t="shared" si="5"/>
        <v>514.08667960742241</v>
      </c>
      <c r="C182" s="70">
        <f>A182*Sheet1!D29</f>
        <v>427.20000000000005</v>
      </c>
      <c r="E182" s="70">
        <f t="shared" si="6"/>
        <v>86.886679607422408</v>
      </c>
      <c r="O182" s="113">
        <f>Sheet1!F67</f>
        <v>0.27422888400272188</v>
      </c>
    </row>
    <row r="183" spans="1:15" x14ac:dyDescent="0.15">
      <c r="A183">
        <v>17.899999999999999</v>
      </c>
      <c r="B183" s="70">
        <f t="shared" si="5"/>
        <v>517.46567672331207</v>
      </c>
      <c r="C183" s="70">
        <f>A183*Sheet1!D29</f>
        <v>429.59999999999997</v>
      </c>
      <c r="E183" s="70">
        <f t="shared" si="6"/>
        <v>87.865676723312106</v>
      </c>
      <c r="O183" s="113">
        <f>Sheet1!F67</f>
        <v>0.27422888400272188</v>
      </c>
    </row>
    <row r="184" spans="1:15" x14ac:dyDescent="0.15">
      <c r="A184">
        <v>18</v>
      </c>
      <c r="B184" s="70">
        <f t="shared" si="5"/>
        <v>520.85015841688187</v>
      </c>
      <c r="C184" s="70">
        <f>A184*Sheet1!D29</f>
        <v>432</v>
      </c>
      <c r="E184" s="70">
        <f t="shared" si="6"/>
        <v>88.850158416881897</v>
      </c>
      <c r="O184" s="113">
        <f>Sheet1!F67</f>
        <v>0.27422888400272188</v>
      </c>
    </row>
    <row r="185" spans="1:15" x14ac:dyDescent="0.15">
      <c r="A185">
        <v>18.100000000000001</v>
      </c>
      <c r="B185" s="70">
        <f t="shared" si="5"/>
        <v>524.2401246881318</v>
      </c>
      <c r="C185" s="70">
        <f>A185*Sheet1!D29</f>
        <v>434.40000000000003</v>
      </c>
      <c r="E185" s="70">
        <f t="shared" si="6"/>
        <v>89.840124688131738</v>
      </c>
      <c r="O185" s="113">
        <f>Sheet1!F67</f>
        <v>0.27422888400272188</v>
      </c>
    </row>
    <row r="186" spans="1:15" x14ac:dyDescent="0.15">
      <c r="A186">
        <v>18.2</v>
      </c>
      <c r="B186" s="70">
        <f t="shared" si="5"/>
        <v>527.63557553706153</v>
      </c>
      <c r="C186" s="70">
        <f>A186*Sheet1!D29</f>
        <v>436.79999999999995</v>
      </c>
      <c r="E186" s="70">
        <f t="shared" si="6"/>
        <v>90.835575537061587</v>
      </c>
      <c r="O186" s="113">
        <f>Sheet1!F67</f>
        <v>0.27422888400272188</v>
      </c>
    </row>
    <row r="187" spans="1:15" x14ac:dyDescent="0.15">
      <c r="A187">
        <v>18.3</v>
      </c>
      <c r="B187" s="70">
        <f t="shared" si="5"/>
        <v>531.03651096367162</v>
      </c>
      <c r="C187" s="70">
        <f>A187*Sheet1!D29</f>
        <v>439.20000000000005</v>
      </c>
      <c r="E187" s="70">
        <f t="shared" si="6"/>
        <v>91.836510963671543</v>
      </c>
      <c r="O187" s="113">
        <f>Sheet1!F67</f>
        <v>0.27422888400272188</v>
      </c>
    </row>
    <row r="188" spans="1:15" x14ac:dyDescent="0.15">
      <c r="A188">
        <v>18.399999999999999</v>
      </c>
      <c r="B188" s="70">
        <f t="shared" si="5"/>
        <v>534.4429309679615</v>
      </c>
      <c r="C188" s="70">
        <f>A188*Sheet1!D29</f>
        <v>441.59999999999997</v>
      </c>
      <c r="E188" s="70">
        <f t="shared" si="6"/>
        <v>92.842930967961507</v>
      </c>
      <c r="O188" s="113">
        <f>Sheet1!F67</f>
        <v>0.27422888400272188</v>
      </c>
    </row>
    <row r="189" spans="1:15" x14ac:dyDescent="0.15">
      <c r="A189">
        <v>18.5</v>
      </c>
      <c r="B189" s="70">
        <f t="shared" si="5"/>
        <v>537.85483554993152</v>
      </c>
      <c r="C189" s="70">
        <f>A189*Sheet1!D29</f>
        <v>444</v>
      </c>
      <c r="E189" s="70">
        <f t="shared" si="6"/>
        <v>93.854835549931565</v>
      </c>
      <c r="O189" s="113">
        <f>Sheet1!F67</f>
        <v>0.27422888400272188</v>
      </c>
    </row>
    <row r="190" spans="1:15" x14ac:dyDescent="0.15">
      <c r="A190">
        <v>18.600000000000001</v>
      </c>
      <c r="B190" s="70">
        <f t="shared" si="5"/>
        <v>541.27222470958168</v>
      </c>
      <c r="C190" s="70">
        <f>A190*Sheet1!D29</f>
        <v>446.40000000000003</v>
      </c>
      <c r="E190" s="70">
        <f t="shared" si="6"/>
        <v>94.872224709581673</v>
      </c>
      <c r="O190" s="113">
        <f>Sheet1!F67</f>
        <v>0.27422888400272188</v>
      </c>
    </row>
    <row r="191" spans="1:15" x14ac:dyDescent="0.15">
      <c r="A191">
        <v>18.7</v>
      </c>
      <c r="B191" s="70">
        <f t="shared" si="5"/>
        <v>544.69509844691174</v>
      </c>
      <c r="C191" s="70">
        <f>A191*Sheet1!D29</f>
        <v>448.79999999999995</v>
      </c>
      <c r="E191" s="70">
        <f t="shared" si="6"/>
        <v>95.895098446911817</v>
      </c>
      <c r="O191" s="113">
        <f>Sheet1!F67</f>
        <v>0.27422888400272188</v>
      </c>
    </row>
    <row r="192" spans="1:15" x14ac:dyDescent="0.15">
      <c r="A192">
        <v>18.8</v>
      </c>
      <c r="B192" s="70">
        <f t="shared" si="5"/>
        <v>548.12345676192206</v>
      </c>
      <c r="C192" s="70">
        <f>A192*Sheet1!D29</f>
        <v>451.20000000000005</v>
      </c>
      <c r="E192" s="70">
        <f t="shared" si="6"/>
        <v>96.92345676192204</v>
      </c>
      <c r="O192" s="113">
        <f>Sheet1!F67</f>
        <v>0.27422888400272188</v>
      </c>
    </row>
    <row r="193" spans="1:15" x14ac:dyDescent="0.15">
      <c r="A193">
        <v>18.899999999999999</v>
      </c>
      <c r="B193" s="70">
        <f t="shared" si="5"/>
        <v>551.55729965461228</v>
      </c>
      <c r="C193" s="70">
        <f>A193*Sheet1!D29</f>
        <v>453.59999999999997</v>
      </c>
      <c r="E193" s="70">
        <f t="shared" si="6"/>
        <v>97.957299654612257</v>
      </c>
      <c r="O193" s="113">
        <f>Sheet1!F67</f>
        <v>0.27422888400272188</v>
      </c>
    </row>
    <row r="194" spans="1:15" x14ac:dyDescent="0.15">
      <c r="A194">
        <v>19</v>
      </c>
      <c r="B194" s="70">
        <f t="shared" si="5"/>
        <v>554.99662712498264</v>
      </c>
      <c r="C194" s="70">
        <f>A194*Sheet1!D29</f>
        <v>456</v>
      </c>
      <c r="E194" s="70">
        <f t="shared" si="6"/>
        <v>98.996627124982595</v>
      </c>
      <c r="O194" s="113">
        <f>Sheet1!F67</f>
        <v>0.27422888400272188</v>
      </c>
    </row>
    <row r="195" spans="1:15" x14ac:dyDescent="0.15">
      <c r="A195">
        <v>19.100000000000001</v>
      </c>
      <c r="B195" s="70">
        <f t="shared" si="5"/>
        <v>558.44143917303302</v>
      </c>
      <c r="C195" s="70">
        <f>A195*Sheet1!D29</f>
        <v>458.40000000000003</v>
      </c>
      <c r="E195" s="70">
        <f t="shared" si="6"/>
        <v>100.04143917303298</v>
      </c>
      <c r="O195" s="113">
        <f>Sheet1!F67</f>
        <v>0.27422888400272188</v>
      </c>
    </row>
    <row r="196" spans="1:15" x14ac:dyDescent="0.15">
      <c r="A196">
        <v>19.2</v>
      </c>
      <c r="B196" s="70">
        <f t="shared" si="5"/>
        <v>561.89173579876331</v>
      </c>
      <c r="C196" s="70">
        <f>A196*Sheet1!D29</f>
        <v>460.79999999999995</v>
      </c>
      <c r="E196" s="70">
        <f t="shared" si="6"/>
        <v>101.09173579876339</v>
      </c>
      <c r="O196" s="113">
        <f>Sheet1!F67</f>
        <v>0.27422888400272188</v>
      </c>
    </row>
    <row r="197" spans="1:15" x14ac:dyDescent="0.15">
      <c r="A197">
        <v>19.3</v>
      </c>
      <c r="B197" s="70">
        <f t="shared" ref="B197:B260" si="7">C197+E197</f>
        <v>565.34751700217396</v>
      </c>
      <c r="C197" s="70">
        <f>A197*Sheet1!D29</f>
        <v>463.20000000000005</v>
      </c>
      <c r="E197" s="70">
        <f t="shared" ref="E197:E260" si="8">(A197*A197)*O197</f>
        <v>102.14751700217387</v>
      </c>
      <c r="O197" s="113">
        <f>Sheet1!F67</f>
        <v>0.27422888400272188</v>
      </c>
    </row>
    <row r="198" spans="1:15" x14ac:dyDescent="0.15">
      <c r="A198">
        <v>19.399999999999999</v>
      </c>
      <c r="B198" s="70">
        <f t="shared" si="7"/>
        <v>568.80878278326441</v>
      </c>
      <c r="C198" s="70">
        <f>A198*Sheet1!D29</f>
        <v>465.59999999999997</v>
      </c>
      <c r="E198" s="70">
        <f t="shared" si="8"/>
        <v>103.2087827832644</v>
      </c>
      <c r="O198" s="113">
        <f>Sheet1!F67</f>
        <v>0.27422888400272188</v>
      </c>
    </row>
    <row r="199" spans="1:15" x14ac:dyDescent="0.15">
      <c r="A199">
        <v>19.5</v>
      </c>
      <c r="B199" s="70">
        <f t="shared" si="7"/>
        <v>572.27553314203499</v>
      </c>
      <c r="C199" s="70">
        <f>A199*Sheet1!D29</f>
        <v>468</v>
      </c>
      <c r="E199" s="70">
        <f t="shared" si="8"/>
        <v>104.275533142035</v>
      </c>
      <c r="O199" s="113">
        <f>Sheet1!F67</f>
        <v>0.27422888400272188</v>
      </c>
    </row>
    <row r="200" spans="1:15" x14ac:dyDescent="0.15">
      <c r="A200">
        <v>19.600000000000001</v>
      </c>
      <c r="B200" s="70">
        <f t="shared" si="7"/>
        <v>575.74776807848571</v>
      </c>
      <c r="C200" s="70">
        <f>A200*Sheet1!D29</f>
        <v>470.40000000000003</v>
      </c>
      <c r="E200" s="70">
        <f t="shared" si="8"/>
        <v>105.34776807848566</v>
      </c>
      <c r="O200" s="113">
        <f>Sheet1!F67</f>
        <v>0.27422888400272188</v>
      </c>
    </row>
    <row r="201" spans="1:15" x14ac:dyDescent="0.15">
      <c r="A201">
        <v>19.7</v>
      </c>
      <c r="B201" s="70">
        <f t="shared" si="7"/>
        <v>579.22548759261633</v>
      </c>
      <c r="C201" s="70">
        <f>A201*Sheet1!D29</f>
        <v>472.79999999999995</v>
      </c>
      <c r="E201" s="70">
        <f t="shared" si="8"/>
        <v>106.42548759261634</v>
      </c>
      <c r="O201" s="113">
        <f>Sheet1!F67</f>
        <v>0.27422888400272188</v>
      </c>
    </row>
    <row r="202" spans="1:15" x14ac:dyDescent="0.15">
      <c r="A202">
        <v>19.8</v>
      </c>
      <c r="B202" s="70">
        <f t="shared" si="7"/>
        <v>582.70869168442709</v>
      </c>
      <c r="C202" s="70">
        <f>A202*Sheet1!D29</f>
        <v>475.20000000000005</v>
      </c>
      <c r="E202" s="70">
        <f t="shared" si="8"/>
        <v>107.50869168442709</v>
      </c>
      <c r="O202" s="113">
        <f>Sheet1!F67</f>
        <v>0.27422888400272188</v>
      </c>
    </row>
    <row r="203" spans="1:15" x14ac:dyDescent="0.15">
      <c r="A203">
        <v>19.899999999999999</v>
      </c>
      <c r="B203" s="70">
        <f t="shared" si="7"/>
        <v>586.19738035391788</v>
      </c>
      <c r="C203" s="70">
        <f>A203*Sheet1!D29</f>
        <v>477.59999999999997</v>
      </c>
      <c r="E203" s="70">
        <f t="shared" si="8"/>
        <v>108.59738035391787</v>
      </c>
      <c r="O203" s="113">
        <f>Sheet1!F67</f>
        <v>0.27422888400272188</v>
      </c>
    </row>
    <row r="204" spans="1:15" x14ac:dyDescent="0.15">
      <c r="A204">
        <v>20</v>
      </c>
      <c r="B204" s="70">
        <f t="shared" si="7"/>
        <v>589.6915536010888</v>
      </c>
      <c r="C204" s="70">
        <f>A204*Sheet1!D29</f>
        <v>480</v>
      </c>
      <c r="E204" s="70">
        <f t="shared" si="8"/>
        <v>109.69155360108876</v>
      </c>
      <c r="O204" s="113">
        <f>Sheet1!F67</f>
        <v>0.27422888400272188</v>
      </c>
    </row>
    <row r="205" spans="1:15" x14ac:dyDescent="0.15">
      <c r="A205">
        <v>20.5</v>
      </c>
      <c r="B205" s="70">
        <f t="shared" si="7"/>
        <v>607.24468850214384</v>
      </c>
      <c r="C205" s="70">
        <f>A205*Sheet1!D29</f>
        <v>492</v>
      </c>
      <c r="E205" s="70">
        <f t="shared" si="8"/>
        <v>115.24468850214387</v>
      </c>
      <c r="O205" s="113">
        <f>Sheet1!F67</f>
        <v>0.27422888400272188</v>
      </c>
    </row>
    <row r="206" spans="1:15" x14ac:dyDescent="0.15">
      <c r="A206">
        <v>21</v>
      </c>
      <c r="B206" s="70">
        <f t="shared" si="7"/>
        <v>624.93493784520035</v>
      </c>
      <c r="C206" s="70">
        <f>A206*Sheet1!D29</f>
        <v>504</v>
      </c>
      <c r="E206" s="70">
        <f t="shared" si="8"/>
        <v>120.93493784520035</v>
      </c>
      <c r="O206" s="113">
        <f>Sheet1!F67</f>
        <v>0.27422888400272188</v>
      </c>
    </row>
    <row r="207" spans="1:15" x14ac:dyDescent="0.15">
      <c r="A207">
        <v>21.5</v>
      </c>
      <c r="B207" s="70">
        <f t="shared" si="7"/>
        <v>642.76230163025821</v>
      </c>
      <c r="C207" s="70">
        <f>A207*Sheet1!D29</f>
        <v>516</v>
      </c>
      <c r="E207" s="70">
        <f t="shared" si="8"/>
        <v>126.76230163025819</v>
      </c>
      <c r="O207" s="113">
        <f>Sheet1!F67</f>
        <v>0.27422888400272188</v>
      </c>
    </row>
    <row r="208" spans="1:15" x14ac:dyDescent="0.15">
      <c r="A208">
        <v>22</v>
      </c>
      <c r="B208" s="70">
        <f t="shared" si="7"/>
        <v>660.72677985731741</v>
      </c>
      <c r="C208" s="70">
        <f>A208*Sheet1!D29</f>
        <v>528</v>
      </c>
      <c r="E208" s="70">
        <f t="shared" si="8"/>
        <v>132.72677985731738</v>
      </c>
      <c r="O208" s="113">
        <f>Sheet1!F67</f>
        <v>0.27422888400272188</v>
      </c>
    </row>
    <row r="209" spans="1:15" x14ac:dyDescent="0.15">
      <c r="A209">
        <v>22.5</v>
      </c>
      <c r="B209" s="70">
        <f t="shared" si="7"/>
        <v>678.82837252637796</v>
      </c>
      <c r="C209" s="70">
        <f>A209*Sheet1!D29</f>
        <v>540</v>
      </c>
      <c r="E209" s="70">
        <f t="shared" si="8"/>
        <v>138.82837252637796</v>
      </c>
      <c r="O209" s="113">
        <f>Sheet1!F67</f>
        <v>0.27422888400272188</v>
      </c>
    </row>
    <row r="210" spans="1:15" x14ac:dyDescent="0.15">
      <c r="A210">
        <v>23</v>
      </c>
      <c r="B210" s="70">
        <f t="shared" si="7"/>
        <v>697.06707963743986</v>
      </c>
      <c r="C210" s="70">
        <f>A210*Sheet1!D29</f>
        <v>552</v>
      </c>
      <c r="E210" s="70">
        <f t="shared" si="8"/>
        <v>145.06707963743989</v>
      </c>
      <c r="O210" s="113">
        <f>Sheet1!F67</f>
        <v>0.27422888400272188</v>
      </c>
    </row>
    <row r="211" spans="1:15" x14ac:dyDescent="0.15">
      <c r="A211">
        <v>23.5</v>
      </c>
      <c r="B211" s="70">
        <f t="shared" si="7"/>
        <v>715.44290119050311</v>
      </c>
      <c r="C211" s="70">
        <f>A211*Sheet1!D29</f>
        <v>564</v>
      </c>
      <c r="E211" s="70">
        <f t="shared" si="8"/>
        <v>151.44290119050316</v>
      </c>
      <c r="O211" s="113">
        <f>Sheet1!F67</f>
        <v>0.27422888400272188</v>
      </c>
    </row>
    <row r="212" spans="1:15" x14ac:dyDescent="0.15">
      <c r="A212">
        <v>24</v>
      </c>
      <c r="B212" s="70">
        <f t="shared" si="7"/>
        <v>733.95583718556782</v>
      </c>
      <c r="C212" s="70">
        <f>A212*Sheet1!D29</f>
        <v>576</v>
      </c>
      <c r="E212" s="70">
        <f t="shared" si="8"/>
        <v>157.95583718556782</v>
      </c>
      <c r="O212" s="113">
        <f>Sheet1!F67</f>
        <v>0.27422888400272188</v>
      </c>
    </row>
    <row r="213" spans="1:15" x14ac:dyDescent="0.15">
      <c r="A213">
        <v>24.5</v>
      </c>
      <c r="B213" s="70">
        <f t="shared" si="7"/>
        <v>752.60588762263387</v>
      </c>
      <c r="C213" s="70">
        <f>A213*Sheet1!D29</f>
        <v>588</v>
      </c>
      <c r="E213" s="70">
        <f t="shared" si="8"/>
        <v>164.60588762263382</v>
      </c>
      <c r="O213" s="113">
        <f>Sheet1!F67</f>
        <v>0.27422888400272188</v>
      </c>
    </row>
    <row r="214" spans="1:15" x14ac:dyDescent="0.15">
      <c r="A214">
        <v>25</v>
      </c>
      <c r="B214" s="70">
        <f t="shared" si="7"/>
        <v>771.39305250170116</v>
      </c>
      <c r="C214" s="70">
        <f>A214*Sheet1!D29</f>
        <v>600</v>
      </c>
      <c r="E214" s="70">
        <f t="shared" si="8"/>
        <v>171.39305250170119</v>
      </c>
      <c r="O214" s="113">
        <f>Sheet1!F67</f>
        <v>0.27422888400272188</v>
      </c>
    </row>
    <row r="215" spans="1:15" x14ac:dyDescent="0.15">
      <c r="A215">
        <v>25.5</v>
      </c>
      <c r="B215" s="70">
        <f t="shared" si="7"/>
        <v>790.31733182276992</v>
      </c>
      <c r="C215" s="70">
        <f>A215*Sheet1!D29</f>
        <v>612</v>
      </c>
      <c r="E215" s="70">
        <f t="shared" si="8"/>
        <v>178.31733182276992</v>
      </c>
      <c r="O215" s="113">
        <f>Sheet1!F67</f>
        <v>0.27422888400272188</v>
      </c>
    </row>
    <row r="216" spans="1:15" x14ac:dyDescent="0.15">
      <c r="A216">
        <v>26</v>
      </c>
      <c r="B216" s="70">
        <f t="shared" si="7"/>
        <v>809.37872558584002</v>
      </c>
      <c r="C216" s="70">
        <f>A216*Sheet1!D29</f>
        <v>624</v>
      </c>
      <c r="E216" s="70">
        <f t="shared" si="8"/>
        <v>185.37872558583999</v>
      </c>
      <c r="O216" s="113">
        <f>Sheet1!F67</f>
        <v>0.27422888400272188</v>
      </c>
    </row>
    <row r="217" spans="1:15" x14ac:dyDescent="0.15">
      <c r="A217">
        <v>26.5</v>
      </c>
      <c r="B217" s="70">
        <f t="shared" si="7"/>
        <v>828.57723379091146</v>
      </c>
      <c r="C217" s="70">
        <f>A217*Sheet1!D29</f>
        <v>636</v>
      </c>
      <c r="E217" s="70">
        <f t="shared" si="8"/>
        <v>192.57723379091144</v>
      </c>
      <c r="O217" s="113">
        <f>Sheet1!F67</f>
        <v>0.27422888400272188</v>
      </c>
    </row>
    <row r="218" spans="1:15" x14ac:dyDescent="0.15">
      <c r="A218">
        <v>27</v>
      </c>
      <c r="B218" s="70">
        <f t="shared" si="7"/>
        <v>847.91285643798426</v>
      </c>
      <c r="C218" s="70">
        <f>A218*Sheet1!D29</f>
        <v>648</v>
      </c>
      <c r="E218" s="70">
        <f t="shared" si="8"/>
        <v>199.91285643798426</v>
      </c>
      <c r="O218" s="113">
        <f>Sheet1!F67</f>
        <v>0.27422888400272188</v>
      </c>
    </row>
    <row r="219" spans="1:15" x14ac:dyDescent="0.15">
      <c r="A219">
        <v>27.5</v>
      </c>
      <c r="B219" s="70">
        <f t="shared" si="7"/>
        <v>867.3855935270584</v>
      </c>
      <c r="C219" s="70">
        <f>A219*Sheet1!D29</f>
        <v>660</v>
      </c>
      <c r="E219" s="70">
        <f t="shared" si="8"/>
        <v>207.38559352705843</v>
      </c>
      <c r="O219" s="113">
        <f>Sheet1!F67</f>
        <v>0.27422888400272188</v>
      </c>
    </row>
    <row r="220" spans="1:15" x14ac:dyDescent="0.15">
      <c r="A220">
        <v>28</v>
      </c>
      <c r="B220" s="70">
        <f t="shared" si="7"/>
        <v>886.99544505813401</v>
      </c>
      <c r="C220" s="70">
        <f>A220*Sheet1!D29</f>
        <v>672</v>
      </c>
      <c r="E220" s="70">
        <f t="shared" si="8"/>
        <v>214.99544505813395</v>
      </c>
      <c r="O220" s="113">
        <f>Sheet1!F67</f>
        <v>0.27422888400272188</v>
      </c>
    </row>
    <row r="221" spans="1:15" x14ac:dyDescent="0.15">
      <c r="A221">
        <v>28.5</v>
      </c>
      <c r="B221" s="70">
        <f t="shared" si="7"/>
        <v>906.74241103121085</v>
      </c>
      <c r="C221" s="70">
        <f>A221*Sheet1!D29</f>
        <v>684</v>
      </c>
      <c r="E221" s="70">
        <f t="shared" si="8"/>
        <v>222.74241103121085</v>
      </c>
      <c r="O221" s="113">
        <f>Sheet1!F67</f>
        <v>0.27422888400272188</v>
      </c>
    </row>
    <row r="222" spans="1:15" x14ac:dyDescent="0.15">
      <c r="A222">
        <v>29</v>
      </c>
      <c r="B222" s="70">
        <f t="shared" si="7"/>
        <v>926.62649144628904</v>
      </c>
      <c r="C222" s="70">
        <f>A222*Sheet1!D29</f>
        <v>696</v>
      </c>
      <c r="E222" s="70">
        <f t="shared" si="8"/>
        <v>230.62649144628909</v>
      </c>
      <c r="O222" s="113">
        <f>Sheet1!F67</f>
        <v>0.27422888400272188</v>
      </c>
    </row>
    <row r="223" spans="1:15" x14ac:dyDescent="0.15">
      <c r="A223">
        <v>29.5</v>
      </c>
      <c r="B223" s="70">
        <f t="shared" si="7"/>
        <v>946.64768630336869</v>
      </c>
      <c r="C223" s="70">
        <f>A223*Sheet1!D29</f>
        <v>708</v>
      </c>
      <c r="E223" s="70">
        <f t="shared" si="8"/>
        <v>238.64768630336872</v>
      </c>
      <c r="O223" s="113">
        <f>Sheet1!F67</f>
        <v>0.27422888400272188</v>
      </c>
    </row>
    <row r="224" spans="1:15" x14ac:dyDescent="0.15">
      <c r="A224">
        <v>30</v>
      </c>
      <c r="B224" s="70">
        <f t="shared" si="7"/>
        <v>966.80599560244968</v>
      </c>
      <c r="C224" s="70">
        <f>A224*Sheet1!D29</f>
        <v>720</v>
      </c>
      <c r="E224" s="70">
        <f t="shared" si="8"/>
        <v>246.80599560244968</v>
      </c>
      <c r="O224" s="113">
        <f>Sheet1!F67</f>
        <v>0.27422888400272188</v>
      </c>
    </row>
    <row r="225" spans="1:15" x14ac:dyDescent="0.15">
      <c r="A225">
        <v>30.5</v>
      </c>
      <c r="B225" s="70">
        <f t="shared" si="7"/>
        <v>987.10141934353203</v>
      </c>
      <c r="C225" s="70">
        <f>A225*Sheet1!D29</f>
        <v>732</v>
      </c>
      <c r="E225" s="70">
        <f t="shared" si="8"/>
        <v>255.10141934353203</v>
      </c>
      <c r="O225" s="113">
        <f>Sheet1!F67</f>
        <v>0.27422888400272188</v>
      </c>
    </row>
    <row r="226" spans="1:15" x14ac:dyDescent="0.15">
      <c r="A226">
        <v>31</v>
      </c>
      <c r="B226" s="70">
        <f t="shared" si="7"/>
        <v>1007.5339575266157</v>
      </c>
      <c r="C226" s="70">
        <f>A226*Sheet1!D29</f>
        <v>744</v>
      </c>
      <c r="E226" s="70">
        <f t="shared" si="8"/>
        <v>263.53395752661572</v>
      </c>
      <c r="O226" s="113">
        <f>Sheet1!F67</f>
        <v>0.27422888400272188</v>
      </c>
    </row>
    <row r="227" spans="1:15" x14ac:dyDescent="0.15">
      <c r="A227">
        <v>31.5</v>
      </c>
      <c r="B227" s="70">
        <f t="shared" si="7"/>
        <v>1028.1036101517007</v>
      </c>
      <c r="C227" s="70">
        <f>A227*Sheet1!D29</f>
        <v>756</v>
      </c>
      <c r="E227" s="70">
        <f t="shared" si="8"/>
        <v>272.10361015170076</v>
      </c>
      <c r="O227" s="113">
        <f>Sheet1!F67</f>
        <v>0.27422888400272188</v>
      </c>
    </row>
    <row r="228" spans="1:15" x14ac:dyDescent="0.15">
      <c r="A228">
        <v>32</v>
      </c>
      <c r="B228" s="70">
        <f t="shared" si="7"/>
        <v>1048.8103772187872</v>
      </c>
      <c r="C228" s="70">
        <f>A228*Sheet1!D29</f>
        <v>768</v>
      </c>
      <c r="E228" s="70">
        <f t="shared" si="8"/>
        <v>280.81037721878721</v>
      </c>
      <c r="O228" s="113">
        <f>Sheet1!F67</f>
        <v>0.27422888400272188</v>
      </c>
    </row>
    <row r="229" spans="1:15" x14ac:dyDescent="0.15">
      <c r="A229">
        <v>32.5</v>
      </c>
      <c r="B229" s="70">
        <f t="shared" si="7"/>
        <v>1069.654258727875</v>
      </c>
      <c r="C229" s="70">
        <f>A229*Sheet1!D29</f>
        <v>780</v>
      </c>
      <c r="E229" s="70">
        <f t="shared" si="8"/>
        <v>289.654258727875</v>
      </c>
      <c r="O229" s="113">
        <f>Sheet1!F67</f>
        <v>0.27422888400272188</v>
      </c>
    </row>
    <row r="230" spans="1:15" x14ac:dyDescent="0.15">
      <c r="A230">
        <v>33</v>
      </c>
      <c r="B230" s="70">
        <f t="shared" si="7"/>
        <v>1090.6352546789642</v>
      </c>
      <c r="C230" s="70">
        <f>A230*Sheet1!D29</f>
        <v>792</v>
      </c>
      <c r="E230" s="70">
        <f t="shared" si="8"/>
        <v>298.63525467896415</v>
      </c>
      <c r="O230" s="113">
        <f>Sheet1!F67</f>
        <v>0.27422888400272188</v>
      </c>
    </row>
    <row r="231" spans="1:15" x14ac:dyDescent="0.15">
      <c r="A231">
        <v>33.5</v>
      </c>
      <c r="B231" s="70">
        <f t="shared" si="7"/>
        <v>1111.7533650720547</v>
      </c>
      <c r="C231" s="70">
        <f>A231*Sheet1!D29</f>
        <v>804</v>
      </c>
      <c r="E231" s="70">
        <f t="shared" si="8"/>
        <v>307.75336507205463</v>
      </c>
      <c r="O231" s="113">
        <f>Sheet1!F67</f>
        <v>0.27422888400272188</v>
      </c>
    </row>
    <row r="232" spans="1:15" x14ac:dyDescent="0.15">
      <c r="A232">
        <v>34</v>
      </c>
      <c r="B232" s="70">
        <f t="shared" si="7"/>
        <v>1133.0085899071464</v>
      </c>
      <c r="C232" s="70">
        <f>A232*Sheet1!D29</f>
        <v>816</v>
      </c>
      <c r="E232" s="70">
        <f t="shared" si="8"/>
        <v>317.00858990714647</v>
      </c>
      <c r="O232" s="113">
        <f>Sheet1!F67</f>
        <v>0.27422888400272188</v>
      </c>
    </row>
    <row r="233" spans="1:15" x14ac:dyDescent="0.15">
      <c r="A233">
        <v>34.5</v>
      </c>
      <c r="B233" s="70">
        <f t="shared" si="7"/>
        <v>1154.4009291842397</v>
      </c>
      <c r="C233" s="70">
        <f>A233*Sheet1!D29</f>
        <v>828</v>
      </c>
      <c r="E233" s="70">
        <f t="shared" si="8"/>
        <v>326.40092918423971</v>
      </c>
      <c r="O233" s="113">
        <f>Sheet1!F67</f>
        <v>0.27422888400272188</v>
      </c>
    </row>
    <row r="234" spans="1:15" x14ac:dyDescent="0.15">
      <c r="A234">
        <v>35</v>
      </c>
      <c r="B234" s="70">
        <f t="shared" si="7"/>
        <v>1175.9303829033342</v>
      </c>
      <c r="C234" s="70">
        <f>A234*Sheet1!D29</f>
        <v>840</v>
      </c>
      <c r="E234" s="70">
        <f t="shared" si="8"/>
        <v>335.9303829033343</v>
      </c>
      <c r="O234" s="113">
        <f>Sheet1!F67</f>
        <v>0.27422888400272188</v>
      </c>
    </row>
    <row r="235" spans="1:15" x14ac:dyDescent="0.15">
      <c r="A235">
        <v>35.5</v>
      </c>
      <c r="B235" s="70">
        <f t="shared" si="7"/>
        <v>1197.5969510644302</v>
      </c>
      <c r="C235" s="70">
        <f>A235*Sheet1!D29</f>
        <v>852</v>
      </c>
      <c r="E235" s="70">
        <f t="shared" si="8"/>
        <v>345.59695106443024</v>
      </c>
      <c r="O235" s="113">
        <f>Sheet1!F67</f>
        <v>0.27422888400272188</v>
      </c>
    </row>
    <row r="236" spans="1:15" x14ac:dyDescent="0.15">
      <c r="A236">
        <v>36</v>
      </c>
      <c r="B236" s="70">
        <f t="shared" si="7"/>
        <v>1219.4006336675275</v>
      </c>
      <c r="C236" s="70">
        <f>A236*Sheet1!D29</f>
        <v>864</v>
      </c>
      <c r="E236" s="70">
        <f t="shared" si="8"/>
        <v>355.40063366752759</v>
      </c>
      <c r="O236" s="113">
        <f>Sheet1!F67</f>
        <v>0.27422888400272188</v>
      </c>
    </row>
    <row r="237" spans="1:15" x14ac:dyDescent="0.15">
      <c r="A237">
        <v>36.5</v>
      </c>
      <c r="B237" s="70">
        <f t="shared" si="7"/>
        <v>1241.3414307126263</v>
      </c>
      <c r="C237" s="70">
        <f>A237*Sheet1!D29</f>
        <v>876</v>
      </c>
      <c r="E237" s="70">
        <f t="shared" si="8"/>
        <v>365.34143071262622</v>
      </c>
      <c r="O237" s="113">
        <f>Sheet1!F67</f>
        <v>0.27422888400272188</v>
      </c>
    </row>
    <row r="238" spans="1:15" x14ac:dyDescent="0.15">
      <c r="A238">
        <v>37</v>
      </c>
      <c r="B238" s="70">
        <f t="shared" si="7"/>
        <v>1263.4193421997263</v>
      </c>
      <c r="C238" s="70">
        <f>A238*Sheet1!D29</f>
        <v>888</v>
      </c>
      <c r="E238" s="70">
        <f t="shared" si="8"/>
        <v>375.41934219972626</v>
      </c>
      <c r="O238" s="113">
        <f>Sheet1!F67</f>
        <v>0.27422888400272188</v>
      </c>
    </row>
    <row r="239" spans="1:15" x14ac:dyDescent="0.15">
      <c r="A239">
        <v>37.5</v>
      </c>
      <c r="B239" s="70">
        <f t="shared" si="7"/>
        <v>1285.6343681288276</v>
      </c>
      <c r="C239" s="70">
        <f>A239*Sheet1!D29</f>
        <v>900</v>
      </c>
      <c r="E239" s="70">
        <f t="shared" si="8"/>
        <v>385.63436812882765</v>
      </c>
      <c r="O239" s="113">
        <f>Sheet1!F67</f>
        <v>0.27422888400272188</v>
      </c>
    </row>
    <row r="240" spans="1:15" x14ac:dyDescent="0.15">
      <c r="A240">
        <v>38</v>
      </c>
      <c r="B240" s="70">
        <f t="shared" si="7"/>
        <v>1307.9865084999303</v>
      </c>
      <c r="C240" s="70">
        <f>A240*Sheet1!D29</f>
        <v>912</v>
      </c>
      <c r="E240" s="70">
        <f t="shared" si="8"/>
        <v>395.98650849993038</v>
      </c>
      <c r="O240" s="113">
        <f>Sheet1!F67</f>
        <v>0.27422888400272188</v>
      </c>
    </row>
    <row r="241" spans="1:15" x14ac:dyDescent="0.15">
      <c r="A241">
        <v>38.5</v>
      </c>
      <c r="B241" s="70">
        <f t="shared" si="7"/>
        <v>1330.4757633130346</v>
      </c>
      <c r="C241" s="70">
        <f>A241*Sheet1!D29</f>
        <v>924</v>
      </c>
      <c r="E241" s="70">
        <f t="shared" si="8"/>
        <v>406.47576331303452</v>
      </c>
      <c r="O241" s="113">
        <f>Sheet1!F67</f>
        <v>0.27422888400272188</v>
      </c>
    </row>
    <row r="242" spans="1:15" x14ac:dyDescent="0.15">
      <c r="A242">
        <v>39</v>
      </c>
      <c r="B242" s="70">
        <f t="shared" si="7"/>
        <v>1353.10213256814</v>
      </c>
      <c r="C242" s="70">
        <f>A242*Sheet1!D29</f>
        <v>936</v>
      </c>
      <c r="E242" s="70">
        <f t="shared" si="8"/>
        <v>417.10213256814001</v>
      </c>
      <c r="O242" s="113">
        <f>Sheet1!F67</f>
        <v>0.27422888400272188</v>
      </c>
    </row>
    <row r="243" spans="1:15" x14ac:dyDescent="0.15">
      <c r="A243">
        <v>39.5</v>
      </c>
      <c r="B243" s="70">
        <f t="shared" si="7"/>
        <v>1375.8656162652469</v>
      </c>
      <c r="C243" s="70">
        <f>A243*Sheet1!D29</f>
        <v>948</v>
      </c>
      <c r="E243" s="70">
        <f t="shared" si="8"/>
        <v>427.86561626524684</v>
      </c>
      <c r="O243" s="113">
        <f>Sheet1!F67</f>
        <v>0.27422888400272188</v>
      </c>
    </row>
    <row r="244" spans="1:15" x14ac:dyDescent="0.15">
      <c r="A244">
        <v>40</v>
      </c>
      <c r="B244" s="70">
        <f t="shared" si="7"/>
        <v>1398.766214404355</v>
      </c>
      <c r="C244" s="70">
        <f>A244*Sheet1!D29</f>
        <v>960</v>
      </c>
      <c r="E244" s="70">
        <f t="shared" si="8"/>
        <v>438.76621440435503</v>
      </c>
      <c r="O244" s="113">
        <f>Sheet1!F67</f>
        <v>0.27422888400272188</v>
      </c>
    </row>
    <row r="245" spans="1:15" x14ac:dyDescent="0.15">
      <c r="A245">
        <v>40.5</v>
      </c>
      <c r="B245" s="70">
        <f t="shared" si="7"/>
        <v>1421.8039269854646</v>
      </c>
      <c r="C245" s="70">
        <f>A245*Sheet1!D29</f>
        <v>972</v>
      </c>
      <c r="E245" s="70">
        <f t="shared" si="8"/>
        <v>449.80392698546456</v>
      </c>
      <c r="O245" s="113">
        <f>Sheet1!F67</f>
        <v>0.27422888400272188</v>
      </c>
    </row>
    <row r="246" spans="1:15" x14ac:dyDescent="0.15">
      <c r="A246">
        <v>41</v>
      </c>
      <c r="B246" s="70">
        <f t="shared" si="7"/>
        <v>1444.9787540085754</v>
      </c>
      <c r="C246" s="70">
        <f>A246*Sheet1!D29</f>
        <v>984</v>
      </c>
      <c r="E246" s="70">
        <f t="shared" si="8"/>
        <v>460.97875400857549</v>
      </c>
      <c r="O246" s="113">
        <f>Sheet1!F67</f>
        <v>0.27422888400272188</v>
      </c>
    </row>
    <row r="247" spans="1:15" x14ac:dyDescent="0.15">
      <c r="A247">
        <v>41.5</v>
      </c>
      <c r="B247" s="70">
        <f t="shared" si="7"/>
        <v>1468.2906954736877</v>
      </c>
      <c r="C247" s="70">
        <f>A247*Sheet1!D29</f>
        <v>996</v>
      </c>
      <c r="E247" s="70">
        <f t="shared" si="8"/>
        <v>472.29069547368778</v>
      </c>
      <c r="O247" s="113">
        <f>Sheet1!F67</f>
        <v>0.27422888400272188</v>
      </c>
    </row>
    <row r="248" spans="1:15" x14ac:dyDescent="0.15">
      <c r="A248">
        <v>42</v>
      </c>
      <c r="B248" s="70">
        <f t="shared" si="7"/>
        <v>1491.7397513808014</v>
      </c>
      <c r="C248" s="70">
        <f>A248*Sheet1!D29</f>
        <v>1008</v>
      </c>
      <c r="E248" s="70">
        <f t="shared" si="8"/>
        <v>483.73975138080141</v>
      </c>
      <c r="O248" s="113">
        <f>Sheet1!F67</f>
        <v>0.27422888400272188</v>
      </c>
    </row>
    <row r="249" spans="1:15" x14ac:dyDescent="0.15">
      <c r="A249">
        <v>42.5</v>
      </c>
      <c r="B249" s="70">
        <f t="shared" si="7"/>
        <v>1515.3259217299164</v>
      </c>
      <c r="C249" s="70">
        <f>A249*Sheet1!D29</f>
        <v>1020</v>
      </c>
      <c r="E249" s="70">
        <f t="shared" si="8"/>
        <v>495.32592172991639</v>
      </c>
      <c r="O249" s="113">
        <f>Sheet1!F67</f>
        <v>0.27422888400272188</v>
      </c>
    </row>
    <row r="250" spans="1:15" x14ac:dyDescent="0.15">
      <c r="A250">
        <v>43</v>
      </c>
      <c r="B250" s="70">
        <f t="shared" si="7"/>
        <v>1539.0492065210328</v>
      </c>
      <c r="C250" s="70">
        <f>A250*Sheet1!D29</f>
        <v>1032</v>
      </c>
      <c r="E250" s="70">
        <f t="shared" si="8"/>
        <v>507.04920652103277</v>
      </c>
      <c r="O250" s="113">
        <f>Sheet1!F67</f>
        <v>0.27422888400272188</v>
      </c>
    </row>
    <row r="251" spans="1:15" x14ac:dyDescent="0.15">
      <c r="A251">
        <v>43.5</v>
      </c>
      <c r="B251" s="70">
        <f t="shared" si="7"/>
        <v>1562.9096057541506</v>
      </c>
      <c r="C251" s="70">
        <f>A251*Sheet1!D29</f>
        <v>1044</v>
      </c>
      <c r="E251" s="70">
        <f t="shared" si="8"/>
        <v>518.90960575415045</v>
      </c>
      <c r="O251" s="113">
        <f>Sheet1!F67</f>
        <v>0.27422888400272188</v>
      </c>
    </row>
    <row r="252" spans="1:15" x14ac:dyDescent="0.15">
      <c r="A252">
        <v>44</v>
      </c>
      <c r="B252" s="70">
        <f t="shared" si="7"/>
        <v>1586.9071194292696</v>
      </c>
      <c r="C252" s="70">
        <f>A252*Sheet1!D29</f>
        <v>1056</v>
      </c>
      <c r="E252" s="70">
        <f t="shared" si="8"/>
        <v>530.90711942926953</v>
      </c>
      <c r="O252" s="113">
        <f>Sheet1!F67</f>
        <v>0.27422888400272188</v>
      </c>
    </row>
    <row r="253" spans="1:15" x14ac:dyDescent="0.15">
      <c r="A253">
        <v>44.5</v>
      </c>
      <c r="B253" s="70">
        <f t="shared" si="7"/>
        <v>1611.0417475463901</v>
      </c>
      <c r="C253" s="70">
        <f>A253*Sheet1!D29</f>
        <v>1068</v>
      </c>
      <c r="E253" s="70">
        <f t="shared" si="8"/>
        <v>543.04174754638996</v>
      </c>
      <c r="O253" s="113">
        <f>Sheet1!F67</f>
        <v>0.27422888400272188</v>
      </c>
    </row>
    <row r="254" spans="1:15" x14ac:dyDescent="0.15">
      <c r="A254">
        <v>45</v>
      </c>
      <c r="B254" s="70">
        <f t="shared" si="7"/>
        <v>1635.3134901055118</v>
      </c>
      <c r="C254" s="70">
        <f>A254*Sheet1!D29</f>
        <v>1080</v>
      </c>
      <c r="E254" s="70">
        <f t="shared" si="8"/>
        <v>555.31349010551185</v>
      </c>
      <c r="O254" s="113">
        <f>Sheet1!F67</f>
        <v>0.27422888400272188</v>
      </c>
    </row>
    <row r="255" spans="1:15" x14ac:dyDescent="0.15">
      <c r="A255">
        <v>45.5</v>
      </c>
      <c r="B255" s="70">
        <f t="shared" si="7"/>
        <v>1659.722347106635</v>
      </c>
      <c r="C255" s="70">
        <f>A255*Sheet1!D29</f>
        <v>1092</v>
      </c>
      <c r="E255" s="70">
        <f t="shared" si="8"/>
        <v>567.72234710663497</v>
      </c>
      <c r="O255" s="113">
        <f>Sheet1!F67</f>
        <v>0.27422888400272188</v>
      </c>
    </row>
    <row r="256" spans="1:15" x14ac:dyDescent="0.15">
      <c r="A256">
        <v>46</v>
      </c>
      <c r="B256" s="70">
        <f t="shared" si="7"/>
        <v>1684.2683185497594</v>
      </c>
      <c r="C256" s="70">
        <f>A256*Sheet1!D29</f>
        <v>1104</v>
      </c>
      <c r="E256" s="70">
        <f t="shared" si="8"/>
        <v>580.26831854975956</v>
      </c>
      <c r="O256" s="113">
        <f>Sheet1!F67</f>
        <v>0.27422888400272188</v>
      </c>
    </row>
    <row r="257" spans="1:15" x14ac:dyDescent="0.15">
      <c r="A257">
        <v>46.5</v>
      </c>
      <c r="B257" s="70">
        <f t="shared" si="7"/>
        <v>1708.9514044348853</v>
      </c>
      <c r="C257" s="70">
        <f>A257*Sheet1!D29</f>
        <v>1116</v>
      </c>
      <c r="E257" s="70">
        <f t="shared" si="8"/>
        <v>592.95140443488538</v>
      </c>
      <c r="O257" s="113">
        <f>Sheet1!F67</f>
        <v>0.27422888400272188</v>
      </c>
    </row>
    <row r="258" spans="1:15" x14ac:dyDescent="0.15">
      <c r="A258">
        <v>47</v>
      </c>
      <c r="B258" s="70">
        <f t="shared" si="7"/>
        <v>1733.7716047620127</v>
      </c>
      <c r="C258" s="70">
        <f>A258*Sheet1!D29</f>
        <v>1128</v>
      </c>
      <c r="E258" s="70">
        <f t="shared" si="8"/>
        <v>605.77160476201266</v>
      </c>
      <c r="O258" s="113">
        <f>Sheet1!F67</f>
        <v>0.27422888400272188</v>
      </c>
    </row>
    <row r="259" spans="1:15" x14ac:dyDescent="0.15">
      <c r="A259">
        <v>47.5</v>
      </c>
      <c r="B259" s="70">
        <f t="shared" si="7"/>
        <v>1758.7289195311414</v>
      </c>
      <c r="C259" s="70">
        <f>A259*Sheet1!D29</f>
        <v>1140</v>
      </c>
      <c r="E259" s="70">
        <f t="shared" si="8"/>
        <v>618.72891953114129</v>
      </c>
      <c r="O259" s="113">
        <f>Sheet1!F67</f>
        <v>0.27422888400272188</v>
      </c>
    </row>
    <row r="260" spans="1:15" x14ac:dyDescent="0.15">
      <c r="A260">
        <v>48</v>
      </c>
      <c r="B260" s="70">
        <f t="shared" si="7"/>
        <v>1783.8233487422713</v>
      </c>
      <c r="C260" s="70">
        <f>A260*Sheet1!D29</f>
        <v>1152</v>
      </c>
      <c r="E260" s="70">
        <f t="shared" si="8"/>
        <v>631.82334874227126</v>
      </c>
      <c r="O260" s="113">
        <f>Sheet1!F67</f>
        <v>0.27422888400272188</v>
      </c>
    </row>
    <row r="261" spans="1:15" x14ac:dyDescent="0.15">
      <c r="A261">
        <v>48.5</v>
      </c>
      <c r="B261" s="70">
        <f t="shared" ref="B261:B324" si="9">C261+E261</f>
        <v>1809.0548923954025</v>
      </c>
      <c r="C261" s="70">
        <f>A261*Sheet1!D29</f>
        <v>1164</v>
      </c>
      <c r="E261" s="70">
        <f t="shared" ref="E261:E324" si="10">(A261*A261)*O261</f>
        <v>645.05489239540259</v>
      </c>
      <c r="O261" s="113">
        <f>Sheet1!F67</f>
        <v>0.27422888400272188</v>
      </c>
    </row>
    <row r="262" spans="1:15" x14ac:dyDescent="0.15">
      <c r="A262">
        <v>49</v>
      </c>
      <c r="B262" s="70">
        <f t="shared" si="9"/>
        <v>1834.4235504905353</v>
      </c>
      <c r="C262" s="70">
        <f>A262*Sheet1!D29</f>
        <v>1176</v>
      </c>
      <c r="E262" s="70">
        <f t="shared" si="10"/>
        <v>658.42355049053526</v>
      </c>
      <c r="O262" s="113">
        <f>Sheet1!F67</f>
        <v>0.27422888400272188</v>
      </c>
    </row>
    <row r="263" spans="1:15" x14ac:dyDescent="0.15">
      <c r="A263">
        <v>49.5</v>
      </c>
      <c r="B263" s="70">
        <f t="shared" si="9"/>
        <v>1859.9293230276694</v>
      </c>
      <c r="C263" s="70">
        <f>A263*Sheet1!D29</f>
        <v>1188</v>
      </c>
      <c r="E263" s="70">
        <f t="shared" si="10"/>
        <v>671.92932302766928</v>
      </c>
      <c r="O263" s="113">
        <f>Sheet1!F67</f>
        <v>0.27422888400272188</v>
      </c>
    </row>
    <row r="264" spans="1:15" x14ac:dyDescent="0.15">
      <c r="A264">
        <v>50</v>
      </c>
      <c r="B264" s="70">
        <f t="shared" si="9"/>
        <v>1885.5722100068047</v>
      </c>
      <c r="C264" s="70">
        <f>A264*Sheet1!D29</f>
        <v>1200</v>
      </c>
      <c r="E264" s="70">
        <f t="shared" si="10"/>
        <v>685.57221000680477</v>
      </c>
      <c r="O264" s="113">
        <f>Sheet1!F67</f>
        <v>0.27422888400272188</v>
      </c>
    </row>
    <row r="265" spans="1:15" x14ac:dyDescent="0.15">
      <c r="A265">
        <v>51</v>
      </c>
      <c r="B265" s="70">
        <f t="shared" si="9"/>
        <v>1937.2693272910797</v>
      </c>
      <c r="C265" s="70">
        <f>A265*Sheet1!D29</f>
        <v>1224</v>
      </c>
      <c r="E265" s="70">
        <f t="shared" si="10"/>
        <v>713.26932729107966</v>
      </c>
      <c r="O265" s="113">
        <f>Sheet1!F67</f>
        <v>0.27422888400272188</v>
      </c>
    </row>
    <row r="266" spans="1:15" x14ac:dyDescent="0.15">
      <c r="A266">
        <v>52</v>
      </c>
      <c r="B266" s="70">
        <f t="shared" si="9"/>
        <v>1989.5149023433601</v>
      </c>
      <c r="C266" s="70">
        <f>A266*Sheet1!D29</f>
        <v>1248</v>
      </c>
      <c r="E266" s="70">
        <f t="shared" si="10"/>
        <v>741.51490234335995</v>
      </c>
      <c r="O266" s="113">
        <f>Sheet1!F67</f>
        <v>0.27422888400272188</v>
      </c>
    </row>
    <row r="267" spans="1:15" x14ac:dyDescent="0.15">
      <c r="A267">
        <v>53</v>
      </c>
      <c r="B267" s="70">
        <f t="shared" si="9"/>
        <v>2042.3089351636459</v>
      </c>
      <c r="C267" s="70">
        <f>A267*Sheet1!D29</f>
        <v>1272</v>
      </c>
      <c r="E267" s="70">
        <f t="shared" si="10"/>
        <v>770.30893516364574</v>
      </c>
      <c r="O267" s="113">
        <f>Sheet1!F67</f>
        <v>0.27422888400272188</v>
      </c>
    </row>
    <row r="268" spans="1:15" x14ac:dyDescent="0.15">
      <c r="A268">
        <v>54</v>
      </c>
      <c r="B268" s="70">
        <f t="shared" si="9"/>
        <v>2095.651425751937</v>
      </c>
      <c r="C268" s="70">
        <f>A268*Sheet1!D29</f>
        <v>1296</v>
      </c>
      <c r="E268" s="70">
        <f t="shared" si="10"/>
        <v>799.65142575193704</v>
      </c>
      <c r="O268" s="113">
        <f>Sheet1!F67</f>
        <v>0.27422888400272188</v>
      </c>
    </row>
    <row r="269" spans="1:15" x14ac:dyDescent="0.15">
      <c r="A269">
        <v>55</v>
      </c>
      <c r="B269" s="70">
        <f t="shared" si="9"/>
        <v>2149.5423741082336</v>
      </c>
      <c r="C269" s="70">
        <f>A269*Sheet1!D29</f>
        <v>1320</v>
      </c>
      <c r="E269" s="70">
        <f t="shared" si="10"/>
        <v>829.54237410823373</v>
      </c>
      <c r="O269" s="113">
        <f>Sheet1!F67</f>
        <v>0.27422888400272188</v>
      </c>
    </row>
    <row r="270" spans="1:15" x14ac:dyDescent="0.15">
      <c r="A270">
        <v>56</v>
      </c>
      <c r="B270" s="70">
        <f t="shared" si="9"/>
        <v>2203.981780232536</v>
      </c>
      <c r="C270" s="70">
        <f>A270*Sheet1!D29</f>
        <v>1344</v>
      </c>
      <c r="E270" s="70">
        <f t="shared" si="10"/>
        <v>859.98178023253581</v>
      </c>
      <c r="O270" s="113">
        <f>Sheet1!F67</f>
        <v>0.27422888400272188</v>
      </c>
    </row>
    <row r="271" spans="1:15" x14ac:dyDescent="0.15">
      <c r="A271">
        <v>57</v>
      </c>
      <c r="B271" s="70">
        <f t="shared" si="9"/>
        <v>2258.9696441248434</v>
      </c>
      <c r="C271" s="70">
        <f>A271*Sheet1!D29</f>
        <v>1368</v>
      </c>
      <c r="E271" s="70">
        <f t="shared" si="10"/>
        <v>890.9696441248434</v>
      </c>
      <c r="O271" s="113">
        <f>Sheet1!F67</f>
        <v>0.27422888400272188</v>
      </c>
    </row>
    <row r="272" spans="1:15" x14ac:dyDescent="0.15">
      <c r="A272">
        <v>58</v>
      </c>
      <c r="B272" s="70">
        <f t="shared" si="9"/>
        <v>2314.5059657851561</v>
      </c>
      <c r="C272" s="70">
        <f>A272*Sheet1!D29</f>
        <v>1392</v>
      </c>
      <c r="E272" s="70">
        <f t="shared" si="10"/>
        <v>922.50596578515638</v>
      </c>
      <c r="O272" s="113">
        <f>Sheet1!F67</f>
        <v>0.27422888400272188</v>
      </c>
    </row>
    <row r="273" spans="1:15" x14ac:dyDescent="0.15">
      <c r="A273">
        <v>59</v>
      </c>
      <c r="B273" s="70">
        <f t="shared" si="9"/>
        <v>2370.5907452134747</v>
      </c>
      <c r="C273" s="70">
        <f>A273*Sheet1!D29</f>
        <v>1416</v>
      </c>
      <c r="E273" s="70">
        <f t="shared" si="10"/>
        <v>954.59074521347486</v>
      </c>
      <c r="O273" s="113">
        <f>Sheet1!F67</f>
        <v>0.27422888400272188</v>
      </c>
    </row>
    <row r="274" spans="1:15" x14ac:dyDescent="0.15">
      <c r="A274">
        <v>60</v>
      </c>
      <c r="B274" s="70">
        <f t="shared" si="9"/>
        <v>2427.2239824097987</v>
      </c>
      <c r="C274" s="70">
        <f>A274*Sheet1!D29</f>
        <v>1440</v>
      </c>
      <c r="E274" s="70">
        <f t="shared" si="10"/>
        <v>987.22398240979874</v>
      </c>
      <c r="O274" s="113">
        <f>Sheet1!F67</f>
        <v>0.27422888400272188</v>
      </c>
    </row>
    <row r="275" spans="1:15" x14ac:dyDescent="0.15">
      <c r="A275">
        <v>61</v>
      </c>
      <c r="B275" s="70">
        <f t="shared" si="9"/>
        <v>2484.4056773741281</v>
      </c>
      <c r="C275" s="70">
        <f>A275*Sheet1!D29</f>
        <v>1464</v>
      </c>
      <c r="E275" s="70">
        <f t="shared" si="10"/>
        <v>1020.4056773741281</v>
      </c>
      <c r="O275" s="113">
        <f>Sheet1!F67</f>
        <v>0.27422888400272188</v>
      </c>
    </row>
    <row r="276" spans="1:15" x14ac:dyDescent="0.15">
      <c r="A276">
        <v>62</v>
      </c>
      <c r="B276" s="70">
        <f t="shared" si="9"/>
        <v>2542.1358301064629</v>
      </c>
      <c r="C276" s="70">
        <f>A276*Sheet1!D29</f>
        <v>1488</v>
      </c>
      <c r="E276" s="70">
        <f t="shared" si="10"/>
        <v>1054.1358301064629</v>
      </c>
      <c r="O276" s="113">
        <f>Sheet1!F67</f>
        <v>0.27422888400272188</v>
      </c>
    </row>
    <row r="277" spans="1:15" x14ac:dyDescent="0.15">
      <c r="A277">
        <v>63</v>
      </c>
      <c r="B277" s="70">
        <f t="shared" si="9"/>
        <v>2600.4144406068031</v>
      </c>
      <c r="C277" s="70">
        <f>A277*Sheet1!D29</f>
        <v>1512</v>
      </c>
      <c r="E277" s="70">
        <f t="shared" si="10"/>
        <v>1088.4144406068031</v>
      </c>
      <c r="O277" s="113">
        <f>Sheet1!F67</f>
        <v>0.27422888400272188</v>
      </c>
    </row>
    <row r="278" spans="1:15" x14ac:dyDescent="0.15">
      <c r="A278">
        <v>64</v>
      </c>
      <c r="B278" s="70">
        <f t="shared" si="9"/>
        <v>2659.2415088751486</v>
      </c>
      <c r="C278" s="70">
        <f>A278*Sheet1!D29</f>
        <v>1536</v>
      </c>
      <c r="E278" s="70">
        <f t="shared" si="10"/>
        <v>1123.2415088751488</v>
      </c>
      <c r="O278" s="113">
        <f>Sheet1!F67</f>
        <v>0.27422888400272188</v>
      </c>
    </row>
    <row r="279" spans="1:15" x14ac:dyDescent="0.15">
      <c r="A279">
        <v>65</v>
      </c>
      <c r="B279" s="70">
        <f t="shared" si="9"/>
        <v>2718.6170349115</v>
      </c>
      <c r="C279" s="70">
        <f>A279*Sheet1!D29</f>
        <v>1560</v>
      </c>
      <c r="E279" s="70">
        <f t="shared" si="10"/>
        <v>1158.6170349115</v>
      </c>
      <c r="O279" s="113">
        <f>Sheet1!F67</f>
        <v>0.27422888400272188</v>
      </c>
    </row>
    <row r="280" spans="1:15" x14ac:dyDescent="0.15">
      <c r="A280">
        <v>66</v>
      </c>
      <c r="B280" s="70">
        <f t="shared" si="9"/>
        <v>2778.5410187158568</v>
      </c>
      <c r="C280" s="70">
        <f>A280*Sheet1!D29</f>
        <v>1584</v>
      </c>
      <c r="E280" s="70">
        <f t="shared" si="10"/>
        <v>1194.5410187158566</v>
      </c>
      <c r="O280" s="113">
        <f>Sheet1!F67</f>
        <v>0.27422888400272188</v>
      </c>
    </row>
    <row r="281" spans="1:15" x14ac:dyDescent="0.15">
      <c r="A281">
        <v>67</v>
      </c>
      <c r="B281" s="70">
        <f t="shared" si="9"/>
        <v>2839.0134602882185</v>
      </c>
      <c r="C281" s="70">
        <f>A281*Sheet1!D29</f>
        <v>1608</v>
      </c>
      <c r="E281" s="70">
        <f t="shared" si="10"/>
        <v>1231.0134602882185</v>
      </c>
      <c r="O281" s="113">
        <f>Sheet1!F67</f>
        <v>0.27422888400272188</v>
      </c>
    </row>
    <row r="282" spans="1:15" x14ac:dyDescent="0.15">
      <c r="A282">
        <v>68</v>
      </c>
      <c r="B282" s="70">
        <f t="shared" si="9"/>
        <v>2900.0343596285857</v>
      </c>
      <c r="C282" s="70">
        <f>A282*Sheet1!D29</f>
        <v>1632</v>
      </c>
      <c r="E282" s="70">
        <f t="shared" si="10"/>
        <v>1268.0343596285859</v>
      </c>
      <c r="O282" s="113">
        <f>Sheet1!F67</f>
        <v>0.27422888400272188</v>
      </c>
    </row>
    <row r="283" spans="1:15" x14ac:dyDescent="0.15">
      <c r="A283">
        <v>69</v>
      </c>
      <c r="B283" s="70">
        <f t="shared" si="9"/>
        <v>2961.6037167369586</v>
      </c>
      <c r="C283" s="70">
        <f>A283*Sheet1!D29</f>
        <v>1656</v>
      </c>
      <c r="E283" s="70">
        <f t="shared" si="10"/>
        <v>1305.6037167369589</v>
      </c>
      <c r="O283" s="113">
        <f>Sheet1!F67</f>
        <v>0.27422888400272188</v>
      </c>
    </row>
    <row r="284" spans="1:15" x14ac:dyDescent="0.15">
      <c r="A284">
        <v>70</v>
      </c>
      <c r="B284" s="70">
        <f t="shared" si="9"/>
        <v>3023.721531613337</v>
      </c>
      <c r="C284" s="70">
        <f>A284*Sheet1!D29</f>
        <v>1680</v>
      </c>
      <c r="E284" s="70">
        <f t="shared" si="10"/>
        <v>1343.7215316133372</v>
      </c>
      <c r="O284" s="113">
        <f>Sheet1!F67</f>
        <v>0.27422888400272188</v>
      </c>
    </row>
    <row r="285" spans="1:15" x14ac:dyDescent="0.15">
      <c r="A285">
        <v>71</v>
      </c>
      <c r="B285" s="70">
        <f t="shared" si="9"/>
        <v>3086.3878042577207</v>
      </c>
      <c r="C285" s="70">
        <f>A285*Sheet1!D29</f>
        <v>1704</v>
      </c>
      <c r="E285" s="70">
        <f t="shared" si="10"/>
        <v>1382.387804257721</v>
      </c>
      <c r="O285" s="113">
        <f>Sheet1!F67</f>
        <v>0.27422888400272188</v>
      </c>
    </row>
    <row r="286" spans="1:15" x14ac:dyDescent="0.15">
      <c r="A286">
        <v>72</v>
      </c>
      <c r="B286" s="70">
        <f t="shared" si="9"/>
        <v>3149.6025346701103</v>
      </c>
      <c r="C286" s="70">
        <f>A286*Sheet1!D29</f>
        <v>1728</v>
      </c>
      <c r="E286" s="70">
        <f t="shared" si="10"/>
        <v>1421.6025346701103</v>
      </c>
      <c r="O286" s="113">
        <f>Sheet1!F67</f>
        <v>0.27422888400272188</v>
      </c>
    </row>
    <row r="287" spans="1:15" x14ac:dyDescent="0.15">
      <c r="A287">
        <v>73</v>
      </c>
      <c r="B287" s="70">
        <f t="shared" si="9"/>
        <v>3213.3657228505049</v>
      </c>
      <c r="C287" s="70">
        <f>A287*Sheet1!D29</f>
        <v>1752</v>
      </c>
      <c r="E287" s="70">
        <f t="shared" si="10"/>
        <v>1461.3657228505049</v>
      </c>
      <c r="O287" s="113">
        <f>Sheet1!F67</f>
        <v>0.27422888400272188</v>
      </c>
    </row>
    <row r="288" spans="1:15" x14ac:dyDescent="0.15">
      <c r="A288">
        <v>74</v>
      </c>
      <c r="B288" s="70">
        <f t="shared" si="9"/>
        <v>3277.6773687989053</v>
      </c>
      <c r="C288" s="70">
        <f>A288*Sheet1!D29</f>
        <v>1776</v>
      </c>
      <c r="E288" s="70">
        <f t="shared" si="10"/>
        <v>1501.677368798905</v>
      </c>
      <c r="O288" s="113">
        <f>Sheet1!F67</f>
        <v>0.27422888400272188</v>
      </c>
    </row>
    <row r="289" spans="1:15" x14ac:dyDescent="0.15">
      <c r="A289">
        <v>75</v>
      </c>
      <c r="B289" s="70">
        <f t="shared" si="9"/>
        <v>3342.5374725153106</v>
      </c>
      <c r="C289" s="70">
        <f>A289*Sheet1!D29</f>
        <v>1800</v>
      </c>
      <c r="E289" s="70">
        <f t="shared" si="10"/>
        <v>1542.5374725153106</v>
      </c>
      <c r="O289" s="113">
        <f>Sheet1!F67</f>
        <v>0.27422888400272188</v>
      </c>
    </row>
    <row r="290" spans="1:15" x14ac:dyDescent="0.15">
      <c r="A290">
        <v>76</v>
      </c>
      <c r="B290" s="70">
        <f t="shared" si="9"/>
        <v>3407.9460339997213</v>
      </c>
      <c r="C290" s="70">
        <f>A290*Sheet1!D29</f>
        <v>1824</v>
      </c>
      <c r="E290" s="70">
        <f t="shared" si="10"/>
        <v>1583.9460339997215</v>
      </c>
      <c r="O290" s="113">
        <f>Sheet1!F67</f>
        <v>0.27422888400272188</v>
      </c>
    </row>
    <row r="291" spans="1:15" x14ac:dyDescent="0.15">
      <c r="A291">
        <v>77</v>
      </c>
      <c r="B291" s="70">
        <f t="shared" si="9"/>
        <v>3473.9030532521383</v>
      </c>
      <c r="C291" s="70">
        <f>A291*Sheet1!D29</f>
        <v>1848</v>
      </c>
      <c r="E291" s="70">
        <f t="shared" si="10"/>
        <v>1625.9030532521381</v>
      </c>
      <c r="O291" s="113">
        <f>Sheet1!F67</f>
        <v>0.27422888400272188</v>
      </c>
    </row>
    <row r="292" spans="1:15" x14ac:dyDescent="0.15">
      <c r="A292">
        <v>78</v>
      </c>
      <c r="B292" s="70">
        <f t="shared" si="9"/>
        <v>3540.4085302725598</v>
      </c>
      <c r="C292" s="70">
        <f>A292*Sheet1!D29</f>
        <v>1872</v>
      </c>
      <c r="E292" s="70">
        <f t="shared" si="10"/>
        <v>1668.40853027256</v>
      </c>
      <c r="O292" s="113">
        <f>Sheet1!F67</f>
        <v>0.27422888400272188</v>
      </c>
    </row>
    <row r="293" spans="1:15" x14ac:dyDescent="0.15">
      <c r="A293">
        <v>79</v>
      </c>
      <c r="B293" s="70">
        <f t="shared" si="9"/>
        <v>3607.4624650609876</v>
      </c>
      <c r="C293" s="70">
        <f>A293*Sheet1!D29</f>
        <v>1896</v>
      </c>
      <c r="E293" s="70">
        <f t="shared" si="10"/>
        <v>1711.4624650609874</v>
      </c>
      <c r="O293" s="113">
        <f>Sheet1!F67</f>
        <v>0.27422888400272188</v>
      </c>
    </row>
    <row r="294" spans="1:15" x14ac:dyDescent="0.15">
      <c r="A294">
        <v>80</v>
      </c>
      <c r="B294" s="70">
        <f t="shared" si="9"/>
        <v>3675.0648576174199</v>
      </c>
      <c r="C294" s="70">
        <f>A294*Sheet1!D29</f>
        <v>1920</v>
      </c>
      <c r="E294" s="70">
        <f t="shared" si="10"/>
        <v>1755.0648576174201</v>
      </c>
      <c r="O294" s="113">
        <f>Sheet1!F67</f>
        <v>0.27422888400272188</v>
      </c>
    </row>
    <row r="295" spans="1:15" x14ac:dyDescent="0.15">
      <c r="A295">
        <v>81</v>
      </c>
      <c r="B295" s="70">
        <f t="shared" si="9"/>
        <v>3743.2157079418585</v>
      </c>
      <c r="C295" s="70">
        <f>A295*Sheet1!D29</f>
        <v>1944</v>
      </c>
      <c r="E295" s="70">
        <f t="shared" si="10"/>
        <v>1799.2157079418582</v>
      </c>
      <c r="O295" s="113">
        <f>Sheet1!F67</f>
        <v>0.27422888400272188</v>
      </c>
    </row>
    <row r="296" spans="1:15" x14ac:dyDescent="0.15">
      <c r="A296">
        <v>82</v>
      </c>
      <c r="B296" s="70">
        <f t="shared" si="9"/>
        <v>3811.915016034302</v>
      </c>
      <c r="C296" s="70">
        <f>A296*Sheet1!D29</f>
        <v>1968</v>
      </c>
      <c r="E296" s="70">
        <f t="shared" si="10"/>
        <v>1843.915016034302</v>
      </c>
      <c r="O296" s="113">
        <f>Sheet1!F67</f>
        <v>0.27422888400272188</v>
      </c>
    </row>
    <row r="297" spans="1:15" x14ac:dyDescent="0.15">
      <c r="A297">
        <v>83</v>
      </c>
      <c r="B297" s="70">
        <f t="shared" si="9"/>
        <v>3881.1627818947509</v>
      </c>
      <c r="C297" s="70">
        <f>A297*Sheet1!D29</f>
        <v>1992</v>
      </c>
      <c r="E297" s="70">
        <f t="shared" si="10"/>
        <v>1889.1627818947511</v>
      </c>
      <c r="O297" s="113">
        <f>Sheet1!F67</f>
        <v>0.27422888400272188</v>
      </c>
    </row>
    <row r="298" spans="1:15" x14ac:dyDescent="0.15">
      <c r="A298">
        <v>84</v>
      </c>
      <c r="B298" s="70">
        <f t="shared" si="9"/>
        <v>3950.9590055232056</v>
      </c>
      <c r="C298" s="70">
        <f>A298*Sheet1!D29</f>
        <v>2016</v>
      </c>
      <c r="E298" s="70">
        <f t="shared" si="10"/>
        <v>1934.9590055232056</v>
      </c>
      <c r="O298" s="113">
        <f>Sheet1!F67</f>
        <v>0.27422888400272188</v>
      </c>
    </row>
    <row r="299" spans="1:15" x14ac:dyDescent="0.15">
      <c r="A299">
        <v>85</v>
      </c>
      <c r="B299" s="70">
        <f t="shared" si="9"/>
        <v>4021.3036869196658</v>
      </c>
      <c r="C299" s="70">
        <f>A299*Sheet1!D29</f>
        <v>2040</v>
      </c>
      <c r="E299" s="70">
        <f t="shared" si="10"/>
        <v>1981.3036869196656</v>
      </c>
      <c r="O299" s="113">
        <f>Sheet1!F67</f>
        <v>0.27422888400272188</v>
      </c>
    </row>
    <row r="300" spans="1:15" x14ac:dyDescent="0.15">
      <c r="A300">
        <v>86</v>
      </c>
      <c r="B300" s="70">
        <f t="shared" si="9"/>
        <v>4092.1968260841313</v>
      </c>
      <c r="C300" s="70">
        <f>A300*Sheet1!D29</f>
        <v>2064</v>
      </c>
      <c r="E300" s="70">
        <f t="shared" si="10"/>
        <v>2028.1968260841311</v>
      </c>
      <c r="O300" s="113">
        <f>Sheet1!F67</f>
        <v>0.27422888400272188</v>
      </c>
    </row>
    <row r="301" spans="1:15" x14ac:dyDescent="0.15">
      <c r="A301">
        <v>87</v>
      </c>
      <c r="B301" s="70">
        <f t="shared" si="9"/>
        <v>4163.6384230166022</v>
      </c>
      <c r="C301" s="70">
        <f>A301*Sheet1!D29</f>
        <v>2088</v>
      </c>
      <c r="E301" s="70">
        <f t="shared" si="10"/>
        <v>2075.6384230166018</v>
      </c>
      <c r="O301" s="113">
        <f>Sheet1!F67</f>
        <v>0.27422888400272188</v>
      </c>
    </row>
    <row r="302" spans="1:15" x14ac:dyDescent="0.15">
      <c r="A302">
        <v>88</v>
      </c>
      <c r="B302" s="70">
        <f t="shared" si="9"/>
        <v>4235.6284777170786</v>
      </c>
      <c r="C302" s="70">
        <f>A302*Sheet1!D29</f>
        <v>2112</v>
      </c>
      <c r="E302" s="70">
        <f t="shared" si="10"/>
        <v>2123.6284777170781</v>
      </c>
      <c r="O302" s="113">
        <f>Sheet1!F67</f>
        <v>0.27422888400272188</v>
      </c>
    </row>
    <row r="303" spans="1:15" x14ac:dyDescent="0.15">
      <c r="A303">
        <v>89</v>
      </c>
      <c r="B303" s="70">
        <f t="shared" si="9"/>
        <v>4308.1669901855603</v>
      </c>
      <c r="C303" s="70">
        <f>A303*Sheet1!D29</f>
        <v>2136</v>
      </c>
      <c r="E303" s="70">
        <f t="shared" si="10"/>
        <v>2172.1669901855598</v>
      </c>
      <c r="O303" s="113">
        <f>Sheet1!F67</f>
        <v>0.27422888400272188</v>
      </c>
    </row>
    <row r="304" spans="1:15" x14ac:dyDescent="0.15">
      <c r="A304">
        <v>90</v>
      </c>
      <c r="B304" s="70">
        <f t="shared" si="9"/>
        <v>4381.2539604220474</v>
      </c>
      <c r="C304" s="70">
        <f>A304*Sheet1!D29</f>
        <v>2160</v>
      </c>
      <c r="E304" s="70">
        <f t="shared" si="10"/>
        <v>2221.2539604220474</v>
      </c>
      <c r="O304" s="113">
        <f>Sheet1!F67</f>
        <v>0.27422888400272188</v>
      </c>
    </row>
    <row r="305" spans="1:15" x14ac:dyDescent="0.15">
      <c r="A305">
        <v>91</v>
      </c>
      <c r="B305" s="70">
        <f t="shared" si="9"/>
        <v>4454.8893884265399</v>
      </c>
      <c r="C305" s="70">
        <f>A305*Sheet1!D29</f>
        <v>2184</v>
      </c>
      <c r="E305" s="70">
        <f t="shared" si="10"/>
        <v>2270.8893884265399</v>
      </c>
      <c r="O305" s="113">
        <f>Sheet1!F67</f>
        <v>0.27422888400272188</v>
      </c>
    </row>
    <row r="306" spans="1:15" x14ac:dyDescent="0.15">
      <c r="A306">
        <v>92</v>
      </c>
      <c r="B306" s="70">
        <f t="shared" si="9"/>
        <v>4529.0732741990378</v>
      </c>
      <c r="C306" s="70">
        <f>A306*Sheet1!D29</f>
        <v>2208</v>
      </c>
      <c r="E306" s="70">
        <f t="shared" si="10"/>
        <v>2321.0732741990382</v>
      </c>
      <c r="O306" s="113">
        <f>Sheet1!F67</f>
        <v>0.27422888400272188</v>
      </c>
    </row>
    <row r="307" spans="1:15" x14ac:dyDescent="0.15">
      <c r="A307">
        <v>93</v>
      </c>
      <c r="B307" s="70">
        <f t="shared" si="9"/>
        <v>4603.805617739541</v>
      </c>
      <c r="C307" s="70">
        <f>A307*Sheet1!D29</f>
        <v>2232</v>
      </c>
      <c r="E307" s="70">
        <f t="shared" si="10"/>
        <v>2371.8056177395415</v>
      </c>
      <c r="O307" s="113">
        <f>Sheet1!F67</f>
        <v>0.27422888400272188</v>
      </c>
    </row>
    <row r="308" spans="1:15" x14ac:dyDescent="0.15">
      <c r="A308">
        <v>94</v>
      </c>
      <c r="B308" s="70">
        <f t="shared" si="9"/>
        <v>4679.0864190480506</v>
      </c>
      <c r="C308" s="70">
        <f>A308*Sheet1!D29</f>
        <v>2256</v>
      </c>
      <c r="E308" s="70">
        <f t="shared" si="10"/>
        <v>2423.0864190480506</v>
      </c>
      <c r="O308" s="113">
        <f>Sheet1!F67</f>
        <v>0.27422888400272188</v>
      </c>
    </row>
    <row r="309" spans="1:15" x14ac:dyDescent="0.15">
      <c r="A309">
        <v>95</v>
      </c>
      <c r="B309" s="70">
        <f t="shared" si="9"/>
        <v>4754.9156781245656</v>
      </c>
      <c r="C309" s="70">
        <f>A309*Sheet1!D29</f>
        <v>2280</v>
      </c>
      <c r="E309" s="70">
        <f t="shared" si="10"/>
        <v>2474.9156781245651</v>
      </c>
      <c r="O309" s="113">
        <f>Sheet1!F67</f>
        <v>0.27422888400272188</v>
      </c>
    </row>
    <row r="310" spans="1:15" x14ac:dyDescent="0.15">
      <c r="A310">
        <v>96</v>
      </c>
      <c r="B310" s="70">
        <f t="shared" si="9"/>
        <v>4831.2933949690851</v>
      </c>
      <c r="C310" s="70">
        <f>A310*Sheet1!D29</f>
        <v>2304</v>
      </c>
      <c r="E310" s="70">
        <f t="shared" si="10"/>
        <v>2527.2933949690851</v>
      </c>
      <c r="O310" s="113">
        <f>Sheet1!F67</f>
        <v>0.27422888400272188</v>
      </c>
    </row>
    <row r="311" spans="1:15" x14ac:dyDescent="0.15">
      <c r="A311">
        <v>97</v>
      </c>
      <c r="B311" s="70">
        <f t="shared" si="9"/>
        <v>4908.2195695816099</v>
      </c>
      <c r="C311" s="70">
        <f>A311*Sheet1!D29</f>
        <v>2328</v>
      </c>
      <c r="E311" s="70">
        <f t="shared" si="10"/>
        <v>2580.2195695816104</v>
      </c>
      <c r="O311" s="113">
        <f>Sheet1!F67</f>
        <v>0.27422888400272188</v>
      </c>
    </row>
    <row r="312" spans="1:15" x14ac:dyDescent="0.15">
      <c r="A312">
        <v>98</v>
      </c>
      <c r="B312" s="70">
        <f t="shared" si="9"/>
        <v>4985.6942019621411</v>
      </c>
      <c r="C312" s="70">
        <f>A312*Sheet1!D29</f>
        <v>2352</v>
      </c>
      <c r="E312" s="70">
        <f t="shared" si="10"/>
        <v>2633.6942019621411</v>
      </c>
      <c r="O312" s="113">
        <f>Sheet1!F67</f>
        <v>0.27422888400272188</v>
      </c>
    </row>
    <row r="313" spans="1:15" x14ac:dyDescent="0.15">
      <c r="A313">
        <v>99</v>
      </c>
      <c r="B313" s="70">
        <f t="shared" si="9"/>
        <v>5063.7172921106776</v>
      </c>
      <c r="C313" s="70">
        <f>A313*Sheet1!D29</f>
        <v>2376</v>
      </c>
      <c r="E313" s="70">
        <f t="shared" si="10"/>
        <v>2687.7172921106771</v>
      </c>
      <c r="O313" s="113">
        <f>Sheet1!F67</f>
        <v>0.27422888400272188</v>
      </c>
    </row>
    <row r="314" spans="1:15" x14ac:dyDescent="0.15">
      <c r="A314">
        <v>100</v>
      </c>
      <c r="B314" s="70">
        <f t="shared" si="9"/>
        <v>5142.2888400272186</v>
      </c>
      <c r="C314" s="70">
        <f>A314*Sheet1!D29</f>
        <v>2400</v>
      </c>
      <c r="E314" s="70">
        <f t="shared" si="10"/>
        <v>2742.2888400272191</v>
      </c>
      <c r="O314" s="113">
        <f>Sheet1!F67</f>
        <v>0.27422888400272188</v>
      </c>
    </row>
    <row r="315" spans="1:15" x14ac:dyDescent="0.15">
      <c r="A315">
        <v>105</v>
      </c>
      <c r="B315" s="70">
        <f t="shared" si="9"/>
        <v>5543.3734461300082</v>
      </c>
      <c r="C315" s="70">
        <f>A315*Sheet1!D29</f>
        <v>2520</v>
      </c>
      <c r="E315" s="70">
        <f t="shared" si="10"/>
        <v>3023.3734461300087</v>
      </c>
      <c r="O315" s="113">
        <f>Sheet1!F67</f>
        <v>0.27422888400272188</v>
      </c>
    </row>
    <row r="316" spans="1:15" x14ac:dyDescent="0.15">
      <c r="A316">
        <v>110</v>
      </c>
      <c r="B316" s="70">
        <f t="shared" si="9"/>
        <v>5958.1694964329345</v>
      </c>
      <c r="C316" s="70">
        <f>A316*Sheet1!D29</f>
        <v>2640</v>
      </c>
      <c r="E316" s="70">
        <f t="shared" si="10"/>
        <v>3318.1694964329349</v>
      </c>
      <c r="O316" s="113">
        <f>Sheet1!F67</f>
        <v>0.27422888400272188</v>
      </c>
    </row>
    <row r="317" spans="1:15" x14ac:dyDescent="0.15">
      <c r="A317">
        <v>115</v>
      </c>
      <c r="B317" s="70">
        <f t="shared" si="9"/>
        <v>6386.6769909359973</v>
      </c>
      <c r="C317" s="70">
        <f>A317*Sheet1!D29</f>
        <v>2760</v>
      </c>
      <c r="E317" s="70">
        <f t="shared" si="10"/>
        <v>3626.6769909359969</v>
      </c>
      <c r="O317" s="113">
        <f>Sheet1!F67</f>
        <v>0.27422888400272188</v>
      </c>
    </row>
    <row r="318" spans="1:15" x14ac:dyDescent="0.15">
      <c r="A318">
        <v>120</v>
      </c>
      <c r="B318" s="70">
        <f t="shared" si="9"/>
        <v>6828.8959296391949</v>
      </c>
      <c r="C318" s="70">
        <f>A318*Sheet1!D29</f>
        <v>2880</v>
      </c>
      <c r="E318" s="70">
        <f t="shared" si="10"/>
        <v>3948.8959296391949</v>
      </c>
      <c r="O318" s="113">
        <f>Sheet1!F67</f>
        <v>0.27422888400272188</v>
      </c>
    </row>
    <row r="319" spans="1:15" x14ac:dyDescent="0.15">
      <c r="A319">
        <v>125</v>
      </c>
      <c r="B319" s="70">
        <f t="shared" si="9"/>
        <v>7284.8263125425292</v>
      </c>
      <c r="C319" s="70">
        <f>A319*Sheet1!D29</f>
        <v>3000</v>
      </c>
      <c r="E319" s="70">
        <f t="shared" si="10"/>
        <v>4284.8263125425292</v>
      </c>
      <c r="O319" s="113">
        <f>Sheet1!F67</f>
        <v>0.27422888400272188</v>
      </c>
    </row>
    <row r="320" spans="1:15" x14ac:dyDescent="0.15">
      <c r="A320">
        <v>130</v>
      </c>
      <c r="B320" s="70">
        <f t="shared" si="9"/>
        <v>7754.4681396460001</v>
      </c>
      <c r="C320" s="70">
        <f>A320*Sheet1!D29</f>
        <v>3120</v>
      </c>
      <c r="E320" s="70">
        <f t="shared" si="10"/>
        <v>4634.4681396460001</v>
      </c>
      <c r="O320" s="113">
        <f>Sheet1!F67</f>
        <v>0.27422888400272188</v>
      </c>
    </row>
    <row r="321" spans="1:15" x14ac:dyDescent="0.15">
      <c r="A321">
        <v>135</v>
      </c>
      <c r="B321" s="70">
        <f t="shared" si="9"/>
        <v>8237.8214109496075</v>
      </c>
      <c r="C321" s="70">
        <f>A321*Sheet1!D29</f>
        <v>3240</v>
      </c>
      <c r="E321" s="70">
        <f t="shared" si="10"/>
        <v>4997.8214109496066</v>
      </c>
      <c r="O321" s="113">
        <f>Sheet1!F67</f>
        <v>0.27422888400272188</v>
      </c>
    </row>
    <row r="322" spans="1:15" x14ac:dyDescent="0.15">
      <c r="A322">
        <v>140</v>
      </c>
      <c r="B322" s="70">
        <f t="shared" si="9"/>
        <v>8734.886126453348</v>
      </c>
      <c r="C322" s="70">
        <f>A322*Sheet1!D29</f>
        <v>3360</v>
      </c>
      <c r="E322" s="70">
        <f t="shared" si="10"/>
        <v>5374.8861264533489</v>
      </c>
      <c r="O322" s="113">
        <f>Sheet1!F67</f>
        <v>0.27422888400272188</v>
      </c>
    </row>
    <row r="323" spans="1:15" x14ac:dyDescent="0.15">
      <c r="A323">
        <v>145</v>
      </c>
      <c r="B323" s="70">
        <f t="shared" si="9"/>
        <v>9245.6622861572287</v>
      </c>
      <c r="C323" s="70">
        <f>A323*Sheet1!D29</f>
        <v>3480</v>
      </c>
      <c r="E323" s="70">
        <f t="shared" si="10"/>
        <v>5765.6622861572278</v>
      </c>
      <c r="O323" s="113">
        <f>Sheet1!F67</f>
        <v>0.27422888400272188</v>
      </c>
    </row>
    <row r="324" spans="1:15" x14ac:dyDescent="0.15">
      <c r="A324">
        <v>150</v>
      </c>
      <c r="B324" s="70">
        <f t="shared" si="9"/>
        <v>9770.1498900612423</v>
      </c>
      <c r="C324" s="70">
        <f>A324*Sheet1!D29</f>
        <v>3600</v>
      </c>
      <c r="E324" s="70">
        <f t="shared" si="10"/>
        <v>6170.1498900612423</v>
      </c>
      <c r="O324" s="113">
        <f>Sheet1!F67</f>
        <v>0.27422888400272188</v>
      </c>
    </row>
    <row r="325" spans="1:15" x14ac:dyDescent="0.15">
      <c r="A325">
        <v>155</v>
      </c>
      <c r="B325" s="70">
        <f t="shared" ref="B325:B334" si="11">C325+E325</f>
        <v>10308.348938165393</v>
      </c>
      <c r="C325" s="70">
        <f>A325*Sheet1!D29</f>
        <v>3720</v>
      </c>
      <c r="E325" s="70">
        <f t="shared" ref="E325:E334" si="12">(A325*A325)*O325</f>
        <v>6588.3489381653935</v>
      </c>
      <c r="O325" s="113">
        <f>Sheet1!F67</f>
        <v>0.27422888400272188</v>
      </c>
    </row>
    <row r="326" spans="1:15" x14ac:dyDescent="0.15">
      <c r="A326">
        <v>160</v>
      </c>
      <c r="B326" s="70">
        <f t="shared" si="11"/>
        <v>10860.25943046968</v>
      </c>
      <c r="C326" s="70">
        <f>A326*Sheet1!D29</f>
        <v>3840</v>
      </c>
      <c r="E326" s="70">
        <f t="shared" si="12"/>
        <v>7020.2594304696804</v>
      </c>
      <c r="O326" s="113">
        <f>Sheet1!F67</f>
        <v>0.27422888400272188</v>
      </c>
    </row>
    <row r="327" spans="1:15" x14ac:dyDescent="0.15">
      <c r="A327">
        <v>165</v>
      </c>
      <c r="B327" s="70">
        <f t="shared" si="11"/>
        <v>11425.881366974103</v>
      </c>
      <c r="C327" s="70">
        <f>A327*Sheet1!D29</f>
        <v>3960</v>
      </c>
      <c r="E327" s="70">
        <f t="shared" si="12"/>
        <v>7465.881366974103</v>
      </c>
      <c r="O327" s="113">
        <f>Sheet1!F67</f>
        <v>0.27422888400272188</v>
      </c>
    </row>
    <row r="328" spans="1:15" x14ac:dyDescent="0.15">
      <c r="A328">
        <v>170</v>
      </c>
      <c r="B328" s="70">
        <f t="shared" si="11"/>
        <v>12005.214747678663</v>
      </c>
      <c r="C328" s="70">
        <f>A328*Sheet1!D29</f>
        <v>4080</v>
      </c>
      <c r="E328" s="70">
        <f t="shared" si="12"/>
        <v>7925.2147476786622</v>
      </c>
      <c r="O328" s="113">
        <f>Sheet1!F67</f>
        <v>0.27422888400272188</v>
      </c>
    </row>
    <row r="329" spans="1:15" x14ac:dyDescent="0.15">
      <c r="A329">
        <v>175</v>
      </c>
      <c r="B329" s="70">
        <f t="shared" si="11"/>
        <v>12598.259572583358</v>
      </c>
      <c r="C329" s="70">
        <f>A329*Sheet1!D29</f>
        <v>4200</v>
      </c>
      <c r="E329" s="70">
        <f t="shared" si="12"/>
        <v>8398.259572583358</v>
      </c>
      <c r="O329" s="113">
        <f>Sheet1!F67</f>
        <v>0.27422888400272188</v>
      </c>
    </row>
    <row r="330" spans="1:15" x14ac:dyDescent="0.15">
      <c r="A330">
        <v>180</v>
      </c>
      <c r="B330" s="70">
        <f t="shared" si="11"/>
        <v>13205.01584168819</v>
      </c>
      <c r="C330" s="70">
        <f>A330*Sheet1!D29</f>
        <v>4320</v>
      </c>
      <c r="E330" s="70">
        <f t="shared" si="12"/>
        <v>8885.0158416881895</v>
      </c>
      <c r="O330" s="113">
        <f>Sheet1!F67</f>
        <v>0.27422888400272188</v>
      </c>
    </row>
    <row r="331" spans="1:15" x14ac:dyDescent="0.15">
      <c r="A331">
        <v>185</v>
      </c>
      <c r="B331" s="70">
        <f t="shared" si="11"/>
        <v>13825.483554993156</v>
      </c>
      <c r="C331" s="70">
        <f>A331*Sheet1!D29</f>
        <v>4440</v>
      </c>
      <c r="E331" s="70">
        <f t="shared" si="12"/>
        <v>9385.4835549931558</v>
      </c>
      <c r="O331" s="113">
        <f>Sheet1!F67</f>
        <v>0.27422888400272188</v>
      </c>
    </row>
    <row r="332" spans="1:15" x14ac:dyDescent="0.15">
      <c r="A332">
        <v>190</v>
      </c>
      <c r="B332" s="70">
        <f t="shared" si="11"/>
        <v>14459.662712498261</v>
      </c>
      <c r="C332" s="70">
        <f>A332*Sheet1!D29</f>
        <v>4560</v>
      </c>
      <c r="E332" s="70">
        <f t="shared" si="12"/>
        <v>9899.6627124982606</v>
      </c>
      <c r="O332" s="113">
        <f>Sheet1!F67</f>
        <v>0.27422888400272188</v>
      </c>
    </row>
    <row r="333" spans="1:15" x14ac:dyDescent="0.15">
      <c r="A333">
        <v>195</v>
      </c>
      <c r="B333" s="70">
        <f t="shared" si="11"/>
        <v>15107.5533142035</v>
      </c>
      <c r="C333" s="70">
        <f>A333*Sheet1!D29</f>
        <v>4680</v>
      </c>
      <c r="E333" s="70">
        <f t="shared" si="12"/>
        <v>10427.5533142035</v>
      </c>
      <c r="O333" s="113">
        <f>Sheet1!F67</f>
        <v>0.27422888400272188</v>
      </c>
    </row>
    <row r="334" spans="1:15" x14ac:dyDescent="0.15">
      <c r="A334">
        <v>200</v>
      </c>
      <c r="B334" s="70">
        <f t="shared" si="11"/>
        <v>15769.155360108876</v>
      </c>
      <c r="C334" s="70">
        <f>A334*Sheet1!D29</f>
        <v>4800</v>
      </c>
      <c r="E334" s="70">
        <f t="shared" si="12"/>
        <v>10969.155360108876</v>
      </c>
      <c r="O334" s="113">
        <f>Sheet1!F67</f>
        <v>0.27422888400272188</v>
      </c>
    </row>
  </sheetData>
  <sheetProtection selectLockedCells="1" selectUnlockedCells="1"/>
  <phoneticPr fontId="9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 Bins</dc:creator>
  <cp:lastModifiedBy>X</cp:lastModifiedBy>
  <dcterms:created xsi:type="dcterms:W3CDTF">2010-09-12T17:15:02Z</dcterms:created>
  <dcterms:modified xsi:type="dcterms:W3CDTF">2025-03-27T07:43:18Z</dcterms:modified>
</cp:coreProperties>
</file>