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5" windowWidth="218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Georgi</author>
    <author>T400</author>
  </authors>
  <commentList>
    <comment ref="F32" authorId="0">
      <text>
        <r>
          <rPr>
            <b/>
            <sz val="10"/>
            <rFont val="Tahoma"/>
            <family val="2"/>
          </rPr>
          <t>Georgi:</t>
        </r>
        <r>
          <rPr>
            <sz val="10"/>
            <rFont val="Tahoma"/>
            <family val="2"/>
          </rPr>
          <t xml:space="preserve">
korrigiert</t>
        </r>
      </text>
    </comment>
    <comment ref="B13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Aus Fläche, als Kreisfläche annehmen, daraus d²=4A/Pi,
Wurzel ziehen</t>
        </r>
      </text>
    </comment>
    <comment ref="B54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zu bevorzugen zur Vermeidung von Ringströmen</t>
        </r>
      </text>
    </comment>
    <comment ref="J55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_1*5.1 ist Rückführung des Drahtes </t>
        </r>
      </text>
    </comment>
    <comment ref="F91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Spulenstrom = 1/1,27 Gleichrichtstrom, Quelle:
http://www.geopolos.de/Quellen/Stromverh%C3%A4ltnis%20bei%20Gleichrichtung.png  </t>
        </r>
      </text>
    </comment>
    <comment ref="E87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unschlüssig!
Ansich 1,27* I(AC),
also vor Gleichrichtung, s.
http://www.geopolos.de/Quellen/Stromverh%C3%A4ltnis%20bei%20Gleichrichtung.png </t>
        </r>
      </text>
    </comment>
    <comment ref="F104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Spulenstrom = 1/1,27 Gleichrichtstrom, Quelle:
http://www.geopolos.de/Quellen/Stromverh%C3%A4ltnis%20bei%20Gleichrichtung.png  </t>
        </r>
      </text>
    </comment>
  </commentList>
</comments>
</file>

<file path=xl/sharedStrings.xml><?xml version="1.0" encoding="utf-8"?>
<sst xmlns="http://schemas.openxmlformats.org/spreadsheetml/2006/main" count="217" uniqueCount="148">
  <si>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</si>
  <si>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</si>
  <si>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</si>
  <si>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</si>
  <si>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</si>
  <si>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</si>
  <si>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</si>
  <si>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</si>
  <si>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</si>
  <si>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</si>
  <si>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</si>
  <si>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</si>
  <si>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</si>
  <si>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</si>
  <si>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</si>
  <si>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</si>
  <si>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</si>
  <si>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</si>
  <si>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</si>
  <si>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</si>
  <si>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</si>
  <si>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</si>
  <si>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</si>
  <si>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</si>
  <si>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</si>
  <si>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</si>
  <si>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</si>
  <si>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</si>
  <si>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</si>
  <si>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</si>
  <si>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</si>
  <si>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</si>
  <si>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</si>
  <si>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</si>
  <si>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</si>
  <si>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</si>
  <si>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</si>
  <si>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</si>
  <si>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</si>
  <si>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</si>
  <si>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</si>
  <si>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</si>
  <si>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</si>
  <si>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</si>
  <si>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</si>
  <si>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</si>
  <si>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</si>
  <si>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</si>
  <si>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</si>
  <si>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</si>
  <si>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</si>
  <si>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</si>
  <si>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</si>
  <si>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</si>
  <si>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</si>
  <si>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</si>
  <si>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</si>
  <si>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</si>
  <si>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</si>
  <si>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</si>
  <si>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</si>
  <si>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</si>
  <si>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</si>
  <si>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</si>
  <si>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</si>
  <si>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</si>
  <si>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</si>
  <si>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</si>
  <si>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</si>
  <si>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</si>
  <si>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</si>
  <si>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</si>
  <si>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</si>
  <si>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</si>
  <si>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</si>
  <si>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</si>
  <si>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</si>
  <si>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</si>
  <si>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</si>
  <si>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</si>
  <si>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</si>
  <si>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</si>
  <si>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</si>
  <si>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</si>
  <si>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</si>
  <si>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</si>
  <si>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</si>
  <si>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</si>
  <si>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</si>
  <si>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</si>
  <si>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</si>
  <si>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</si>
  <si>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</si>
  <si>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</si>
  <si>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</si>
  <si>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</si>
  <si>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</si>
  <si>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</si>
  <si>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</si>
  <si>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</si>
  <si>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</si>
  <si>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</si>
  <si>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</si>
  <si>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</si>
  <si>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</si>
  <si>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</si>
  <si>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</si>
  <si>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</si>
  <si>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</si>
  <si>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</si>
  <si>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</si>
  <si>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</si>
  <si>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</si>
  <si>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</si>
  <si>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</si>
  <si>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</si>
  <si>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</si>
  <si>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</si>
  <si>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</si>
  <si>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</si>
  <si>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</si>
  <si>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</si>
  <si>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</si>
  <si>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Gleichspannung</t>
  </si>
  <si>
    <t>???</t>
  </si>
  <si>
    <t>Leerlaufspannung ???</t>
  </si>
  <si>
    <t>Remanenz</t>
  </si>
  <si>
    <t>3. Tesla</t>
  </si>
  <si>
    <t>Durchmesser</t>
  </si>
  <si>
    <t>Höhe</t>
  </si>
  <si>
    <t>Fläche</t>
  </si>
  <si>
    <t>m²</t>
  </si>
  <si>
    <t>3. D' (m)</t>
  </si>
  <si>
    <t>4. D (m)</t>
  </si>
  <si>
    <t>Durchmesser für RPM-Berechnung</t>
  </si>
  <si>
    <t>Ersatz-Durchmesser für Leistung</t>
  </si>
  <si>
    <t xml:space="preserve">nicht dicker als 3.2.-2(5.4+5.5)-1*5.1 ! </t>
  </si>
  <si>
    <t>(sonderbar!)</t>
  </si>
  <si>
    <r>
      <t xml:space="preserve">Geometrie </t>
    </r>
    <r>
      <rPr>
        <b/>
        <sz val="10"/>
        <color indexed="10"/>
        <rFont val="Arial"/>
        <family val="2"/>
      </rPr>
      <t>VAWT</t>
    </r>
  </si>
  <si>
    <r>
      <t>Scheibengenerator Berechnung V1.7_</t>
    </r>
    <r>
      <rPr>
        <b/>
        <sz val="14"/>
        <color indexed="10"/>
        <rFont val="Arial"/>
        <family val="2"/>
      </rPr>
      <t>VAWT</t>
    </r>
  </si>
  <si>
    <t>Drähte in Hand (Paralleldrähte)</t>
  </si>
  <si>
    <t>Querschnitt</t>
  </si>
  <si>
    <t>max. Strom</t>
  </si>
  <si>
    <t>AC</t>
  </si>
  <si>
    <t>DC</t>
  </si>
  <si>
    <t>Zulässige 
Stromdichte [A/mm²]</t>
  </si>
  <si>
    <t>13,5 Ladeendspannung vor Gasung + 1,5V Flusspannung Gleichrichter</t>
  </si>
  <si>
    <t>nicht wesentlich mehr als Feld G49, sonst nur kurzzeitig!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</si>
</sst>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6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5" fillId="36" borderId="21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7" borderId="47" xfId="0" applyFill="1" applyBorder="1" applyAlignment="1">
      <alignment/>
    </xf>
    <xf numFmtId="164" fontId="0" fillId="36" borderId="48" xfId="0" applyNumberFormat="1" applyFont="1" applyFill="1" applyBorder="1" applyAlignment="1">
      <alignment horizontal="right"/>
    </xf>
    <xf numFmtId="2" fontId="5" fillId="37" borderId="49" xfId="0" applyNumberFormat="1" applyFont="1" applyFill="1" applyBorder="1" applyAlignment="1">
      <alignment horizontal="left"/>
    </xf>
    <xf numFmtId="0" fontId="5" fillId="37" borderId="4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2" fontId="0" fillId="36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/>
    </xf>
    <xf numFmtId="0" fontId="56" fillId="35" borderId="18" xfId="0" applyFont="1" applyFill="1" applyBorder="1" applyAlignment="1">
      <alignment horizontal="left" indent="1"/>
    </xf>
    <xf numFmtId="2" fontId="0" fillId="38" borderId="21" xfId="0" applyNumberFormat="1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2" fontId="5" fillId="37" borderId="0" xfId="0" applyNumberFormat="1" applyFont="1" applyFill="1" applyBorder="1" applyAlignment="1">
      <alignment horizontal="left"/>
    </xf>
    <xf numFmtId="164" fontId="1" fillId="36" borderId="0" xfId="0" applyNumberFormat="1" applyFont="1" applyFill="1" applyBorder="1" applyAlignment="1">
      <alignment horizontal="right"/>
    </xf>
    <xf numFmtId="0" fontId="57" fillId="37" borderId="0" xfId="0" applyFont="1" applyFill="1" applyBorder="1" applyAlignment="1">
      <alignment/>
    </xf>
    <xf numFmtId="0" fontId="57" fillId="0" borderId="0" xfId="0" applyFont="1" applyAlignment="1">
      <alignment/>
    </xf>
    <xf numFmtId="165" fontId="5" fillId="34" borderId="24" xfId="0" applyNumberFormat="1" applyFont="1" applyFill="1" applyBorder="1" applyAlignment="1">
      <alignment/>
    </xf>
    <xf numFmtId="0" fontId="5" fillId="37" borderId="34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18" xfId="0" applyFill="1" applyBorder="1" applyAlignment="1">
      <alignment/>
    </xf>
    <xf numFmtId="0" fontId="56" fillId="37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4" fontId="1" fillId="34" borderId="2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8" fillId="34" borderId="20" xfId="0" applyFont="1" applyFill="1" applyBorder="1" applyAlignment="1">
      <alignment/>
    </xf>
    <xf numFmtId="2" fontId="59" fillId="36" borderId="21" xfId="0" applyNumberFormat="1" applyFont="1" applyFill="1" applyBorder="1" applyAlignment="1">
      <alignment/>
    </xf>
    <xf numFmtId="164" fontId="59" fillId="36" borderId="22" xfId="0" applyNumberFormat="1" applyFont="1" applyFill="1" applyBorder="1" applyAlignment="1">
      <alignment horizontal="right"/>
    </xf>
    <xf numFmtId="2" fontId="58" fillId="34" borderId="24" xfId="0" applyNumberFormat="1" applyFont="1" applyFill="1" applyBorder="1" applyAlignment="1">
      <alignment horizontal="left"/>
    </xf>
    <xf numFmtId="0" fontId="10" fillId="35" borderId="47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55"/>
          <c:w val="0.788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1.5</c:v>
                </c:pt>
                <c:pt idx="6">
                  <c:v>1.5</c:v>
                </c:pt>
                <c:pt idx="7">
                  <c:v>3</c:v>
                </c:pt>
                <c:pt idx="8">
                  <c:v>3</c:v>
                </c:pt>
                <c:pt idx="9">
                  <c:v>4.5</c:v>
                </c:pt>
                <c:pt idx="10">
                  <c:v>6</c:v>
                </c:pt>
                <c:pt idx="11">
                  <c:v>7.5</c:v>
                </c:pt>
                <c:pt idx="12">
                  <c:v>9</c:v>
                </c:pt>
                <c:pt idx="13">
                  <c:v>10.5</c:v>
                </c:pt>
                <c:pt idx="14">
                  <c:v>12</c:v>
                </c:pt>
                <c:pt idx="15">
                  <c:v>15</c:v>
                </c:pt>
                <c:pt idx="16">
                  <c:v>16.5</c:v>
                </c:pt>
                <c:pt idx="17">
                  <c:v>19.5</c:v>
                </c:pt>
                <c:pt idx="18">
                  <c:v>22.5</c:v>
                </c:pt>
                <c:pt idx="19">
                  <c:v>25.5</c:v>
                </c:pt>
                <c:pt idx="20">
                  <c:v>28.5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0.15744001736024651</c:v>
                </c:pt>
                <c:pt idx="1">
                  <c:v>0.3075000339067315</c:v>
                </c:pt>
                <c:pt idx="2">
                  <c:v>0.531360058590832</c:v>
                </c:pt>
                <c:pt idx="3">
                  <c:v>0.8437800930400713</c:v>
                </c:pt>
                <c:pt idx="4">
                  <c:v>1.2595201388819721</c:v>
                </c:pt>
                <c:pt idx="5">
                  <c:v>1.793340197744058</c:v>
                </c:pt>
                <c:pt idx="6">
                  <c:v>2.460000271253852</c:v>
                </c:pt>
                <c:pt idx="7">
                  <c:v>3.274260361038877</c:v>
                </c:pt>
                <c:pt idx="8">
                  <c:v>4.250880468726656</c:v>
                </c:pt>
                <c:pt idx="9">
                  <c:v>5.404620595944713</c:v>
                </c:pt>
                <c:pt idx="10">
                  <c:v>6.75024074432057</c:v>
                </c:pt>
                <c:pt idx="11">
                  <c:v>8.30250091548175</c:v>
                </c:pt>
                <c:pt idx="12">
                  <c:v>10.076161111055777</c:v>
                </c:pt>
                <c:pt idx="13">
                  <c:v>12.085981332670174</c:v>
                </c:pt>
                <c:pt idx="14">
                  <c:v>14.346721581952464</c:v>
                </c:pt>
                <c:pt idx="15">
                  <c:v>16.873141860530172</c:v>
                </c:pt>
                <c:pt idx="16">
                  <c:v>19.680002170030814</c:v>
                </c:pt>
                <c:pt idx="17">
                  <c:v>22.78206251208192</c:v>
                </c:pt>
                <c:pt idx="18">
                  <c:v>26.194082888311016</c:v>
                </c:pt>
                <c:pt idx="19">
                  <c:v>29.930823300345615</c:v>
                </c:pt>
                <c:pt idx="20">
                  <c:v>34.00704374981325</c:v>
                </c:pt>
              </c:numCache>
            </c:numRef>
          </c:yVal>
          <c:smooth val="1"/>
        </c:ser>
        <c:axId val="6463072"/>
        <c:axId val="58167649"/>
      </c:scatterChart>
      <c:val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At val="0"/>
        <c:crossBetween val="midCat"/>
        <c:dispUnits/>
        <c:majorUnit val="1"/>
      </c:val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9"/>
          <c:w val="0.14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775"/>
          <c:w val="0.8167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1.5</c:v>
                </c:pt>
                <c:pt idx="6">
                  <c:v>1.5</c:v>
                </c:pt>
                <c:pt idx="7">
                  <c:v>3</c:v>
                </c:pt>
                <c:pt idx="8">
                  <c:v>3</c:v>
                </c:pt>
                <c:pt idx="9">
                  <c:v>4.5</c:v>
                </c:pt>
                <c:pt idx="10">
                  <c:v>6</c:v>
                </c:pt>
                <c:pt idx="11">
                  <c:v>7.5</c:v>
                </c:pt>
                <c:pt idx="12">
                  <c:v>9</c:v>
                </c:pt>
                <c:pt idx="13">
                  <c:v>10.5</c:v>
                </c:pt>
                <c:pt idx="14">
                  <c:v>13.5</c:v>
                </c:pt>
                <c:pt idx="15">
                  <c:v>15</c:v>
                </c:pt>
                <c:pt idx="16">
                  <c:v>18</c:v>
                </c:pt>
                <c:pt idx="17">
                  <c:v>21</c:v>
                </c:pt>
                <c:pt idx="18">
                  <c:v>24</c:v>
                </c:pt>
                <c:pt idx="19">
                  <c:v>27</c:v>
                </c:pt>
                <c:pt idx="20">
                  <c:v>30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0.15744001736024651</c:v>
                </c:pt>
                <c:pt idx="1">
                  <c:v>0.3075000339067315</c:v>
                </c:pt>
                <c:pt idx="2">
                  <c:v>0.531360058590832</c:v>
                </c:pt>
                <c:pt idx="3">
                  <c:v>0.8437800930400713</c:v>
                </c:pt>
                <c:pt idx="4">
                  <c:v>1.2595201388819721</c:v>
                </c:pt>
                <c:pt idx="5">
                  <c:v>1.793340197744058</c:v>
                </c:pt>
                <c:pt idx="6">
                  <c:v>2.460000271253852</c:v>
                </c:pt>
                <c:pt idx="7">
                  <c:v>3.274260361038877</c:v>
                </c:pt>
                <c:pt idx="8">
                  <c:v>4.250880468726656</c:v>
                </c:pt>
                <c:pt idx="9">
                  <c:v>5.404620595944713</c:v>
                </c:pt>
                <c:pt idx="10">
                  <c:v>6.75024074432057</c:v>
                </c:pt>
                <c:pt idx="11">
                  <c:v>8.30250091548175</c:v>
                </c:pt>
                <c:pt idx="12">
                  <c:v>10.076161111055777</c:v>
                </c:pt>
                <c:pt idx="13">
                  <c:v>12.085981332670174</c:v>
                </c:pt>
                <c:pt idx="14">
                  <c:v>14.346721581952464</c:v>
                </c:pt>
                <c:pt idx="15">
                  <c:v>16.873141860530172</c:v>
                </c:pt>
                <c:pt idx="16">
                  <c:v>19.680002170030814</c:v>
                </c:pt>
                <c:pt idx="17">
                  <c:v>22.78206251208192</c:v>
                </c:pt>
                <c:pt idx="18">
                  <c:v>26.194082888311016</c:v>
                </c:pt>
                <c:pt idx="19">
                  <c:v>29.930823300345615</c:v>
                </c:pt>
                <c:pt idx="20">
                  <c:v>34.00704374981325</c:v>
                </c:pt>
              </c:numCache>
            </c:numRef>
          </c:yVal>
          <c:smooth val="1"/>
        </c:ser>
        <c:axId val="53746794"/>
        <c:axId val="13959099"/>
      </c:scatterChart>
      <c:val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At val="0"/>
        <c:crossBetween val="midCat"/>
        <c:dispUnits/>
        <c:majorUnit val="1"/>
      </c:val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43"/>
          <c:w val="0.117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104</xdr:row>
      <xdr:rowOff>228600</xdr:rowOff>
    </xdr:from>
    <xdr:to>
      <xdr:col>7</xdr:col>
      <xdr:colOff>9525</xdr:colOff>
      <xdr:row>133</xdr:row>
      <xdr:rowOff>0</xdr:rowOff>
    </xdr:to>
    <xdr:graphicFrame>
      <xdr:nvGraphicFramePr>
        <xdr:cNvPr id="1" name="Diagramm 1"/>
        <xdr:cNvGraphicFramePr/>
      </xdr:nvGraphicFramePr>
      <xdr:xfrm>
        <a:off x="295275" y="17716500"/>
        <a:ext cx="8467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133</xdr:row>
      <xdr:rowOff>219075</xdr:rowOff>
    </xdr:from>
    <xdr:to>
      <xdr:col>7</xdr:col>
      <xdr:colOff>9525</xdr:colOff>
      <xdr:row>163</xdr:row>
      <xdr:rowOff>152400</xdr:rowOff>
    </xdr:to>
    <xdr:graphicFrame>
      <xdr:nvGraphicFramePr>
        <xdr:cNvPr id="2" name="Diagramm 2"/>
        <xdr:cNvGraphicFramePr/>
      </xdr:nvGraphicFramePr>
      <xdr:xfrm>
        <a:off x="304800" y="22469475"/>
        <a:ext cx="84582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8</xdr:row>
      <xdr:rowOff>57150</xdr:rowOff>
    </xdr:from>
    <xdr:to>
      <xdr:col>15</xdr:col>
      <xdr:colOff>600075</xdr:colOff>
      <xdr:row>31</xdr:row>
      <xdr:rowOff>57150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58400" y="1504950"/>
          <a:ext cx="4171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90" zoomScaleNormal="90" zoomScalePageLayoutView="0" workbookViewId="0" topLeftCell="A72">
      <selection activeCell="H102" sqref="H102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8.8515625" style="0" customWidth="1"/>
    <col min="7" max="7" width="15.7109375" style="0" customWidth="1"/>
  </cols>
  <sheetData>
    <row r="1" s="1" customFormat="1" ht="18">
      <c r="B1" s="2" t="s">
        <v>139</v>
      </c>
    </row>
    <row r="2" s="1" customFormat="1" ht="18">
      <c r="B2" s="2"/>
    </row>
    <row r="3" s="1" customFormat="1" ht="12.75">
      <c r="B3" s="4" t="s">
        <v>138</v>
      </c>
    </row>
    <row r="4" s="1" customFormat="1" ht="12.75"/>
    <row r="5" spans="2:4" s="1" customFormat="1" ht="12.75">
      <c r="B5" s="119" t="s">
        <v>128</v>
      </c>
      <c r="C5" s="120" t="s">
        <v>16</v>
      </c>
      <c r="D5" s="123">
        <v>0.2</v>
      </c>
    </row>
    <row r="6" spans="2:4" s="1" customFormat="1" ht="13.5" thickBot="1">
      <c r="B6" s="118" t="s">
        <v>129</v>
      </c>
      <c r="C6" s="121" t="s">
        <v>16</v>
      </c>
      <c r="D6" s="123">
        <v>1</v>
      </c>
    </row>
    <row r="7" spans="2:7" s="1" customFormat="1" ht="13.5" thickBot="1">
      <c r="B7" s="118"/>
      <c r="E7" s="122" t="s">
        <v>130</v>
      </c>
      <c r="F7" s="17">
        <f>D5*D6</f>
        <v>0.2</v>
      </c>
      <c r="G7" s="121" t="s">
        <v>131</v>
      </c>
    </row>
    <row r="8" ht="12.75">
      <c r="G8" s="3"/>
    </row>
    <row r="9" spans="2:7" ht="12.75">
      <c r="B9" s="4" t="s">
        <v>0</v>
      </c>
      <c r="C9" s="5" t="s">
        <v>1</v>
      </c>
      <c r="D9" s="6"/>
      <c r="E9" s="7"/>
      <c r="F9" s="8" t="s">
        <v>2</v>
      </c>
      <c r="G9" s="9" t="s">
        <v>3</v>
      </c>
    </row>
    <row r="10" spans="2:7" ht="12.75">
      <c r="B10" s="10"/>
      <c r="C10" s="11"/>
      <c r="D10" s="12"/>
      <c r="E10" s="12"/>
      <c r="F10" s="12"/>
      <c r="G10" s="13"/>
    </row>
    <row r="11" spans="2:7" ht="12.75">
      <c r="B11" s="14" t="s">
        <v>4</v>
      </c>
      <c r="C11" s="12" t="s">
        <v>5</v>
      </c>
      <c r="D11" s="15">
        <v>1</v>
      </c>
      <c r="E11" s="16" t="s">
        <v>6</v>
      </c>
      <c r="F11" s="17">
        <f>(D12*D11*60)/(2*PI()*(D14/2))</f>
        <v>248.28171122335672</v>
      </c>
      <c r="G11" s="13" t="s">
        <v>7</v>
      </c>
    </row>
    <row r="12" spans="2:7" ht="13.5" thickBot="1">
      <c r="B12" s="14" t="s">
        <v>8</v>
      </c>
      <c r="C12" s="12" t="s">
        <v>9</v>
      </c>
      <c r="D12" s="18">
        <v>2.6</v>
      </c>
      <c r="E12" s="12"/>
      <c r="F12" s="12"/>
      <c r="G12" s="13"/>
    </row>
    <row r="13" spans="2:7" ht="13.5" thickBot="1">
      <c r="B13" s="113" t="s">
        <v>135</v>
      </c>
      <c r="C13" s="19" t="s">
        <v>132</v>
      </c>
      <c r="D13" s="133">
        <f>SQRT(4*F7/PI())</f>
        <v>0.504626504404032</v>
      </c>
      <c r="E13" s="16" t="s">
        <v>10</v>
      </c>
      <c r="F13" s="21">
        <f>F11/60</f>
        <v>4.138028520389279</v>
      </c>
      <c r="G13" s="13" t="s">
        <v>11</v>
      </c>
    </row>
    <row r="14" spans="2:7" ht="13.5" thickBot="1">
      <c r="B14" s="114" t="s">
        <v>134</v>
      </c>
      <c r="C14" s="53" t="s">
        <v>133</v>
      </c>
      <c r="D14" s="115">
        <v>0.2</v>
      </c>
      <c r="E14" s="16"/>
      <c r="F14" s="116"/>
      <c r="G14" s="13"/>
    </row>
    <row r="15" spans="3:7" ht="13.5" thickBot="1">
      <c r="C15" s="23"/>
      <c r="D15" s="23"/>
      <c r="E15" s="23"/>
      <c r="F15" s="23"/>
      <c r="G15" s="24"/>
    </row>
    <row r="16" spans="2:10" ht="12.75">
      <c r="B16" s="25" t="s">
        <v>12</v>
      </c>
      <c r="C16" s="26"/>
      <c r="D16" s="26"/>
      <c r="E16" s="26"/>
      <c r="F16" s="26"/>
      <c r="G16" s="27"/>
      <c r="J16" s="28"/>
    </row>
    <row r="17" spans="2:10" ht="12.75">
      <c r="B17" s="29"/>
      <c r="C17" s="30"/>
      <c r="D17" s="31"/>
      <c r="E17" s="31"/>
      <c r="F17" s="31"/>
      <c r="G17" s="32"/>
      <c r="J17" s="28"/>
    </row>
    <row r="18" spans="2:10" ht="12.75">
      <c r="B18" s="33" t="s">
        <v>13</v>
      </c>
      <c r="C18" s="34" t="s">
        <v>14</v>
      </c>
      <c r="D18" s="35">
        <v>9</v>
      </c>
      <c r="E18" s="36" t="s">
        <v>15</v>
      </c>
      <c r="F18" s="37">
        <f>(D21+(D23*2)+D24+D22+(D23*2))*D18/2/1000</f>
        <v>0.396</v>
      </c>
      <c r="G18" s="32" t="s">
        <v>16</v>
      </c>
      <c r="J18" s="28"/>
    </row>
    <row r="19" spans="2:10" ht="12.75">
      <c r="B19" s="38" t="s">
        <v>17</v>
      </c>
      <c r="C19" s="39"/>
      <c r="D19" s="31"/>
      <c r="E19" s="36" t="s">
        <v>18</v>
      </c>
      <c r="F19" s="40">
        <f>F18/(2*PI())*1000</f>
        <v>63.02535746439056</v>
      </c>
      <c r="G19" s="32" t="s">
        <v>19</v>
      </c>
      <c r="J19" s="28"/>
    </row>
    <row r="20" spans="2:10" ht="12.75">
      <c r="B20" s="29" t="s">
        <v>20</v>
      </c>
      <c r="C20" s="41" t="s">
        <v>21</v>
      </c>
      <c r="D20" s="15">
        <v>30</v>
      </c>
      <c r="E20" s="31"/>
      <c r="F20" s="31"/>
      <c r="G20" s="32"/>
      <c r="J20" s="28"/>
    </row>
    <row r="21" spans="2:10" ht="12.75">
      <c r="B21" s="29" t="s">
        <v>22</v>
      </c>
      <c r="C21" s="29" t="s">
        <v>23</v>
      </c>
      <c r="D21" s="18">
        <v>35</v>
      </c>
      <c r="E21" s="36" t="s">
        <v>24</v>
      </c>
      <c r="F21" s="21">
        <f>(F11/60)*F18</f>
        <v>1.6386592940741544</v>
      </c>
      <c r="G21" s="32" t="s">
        <v>25</v>
      </c>
      <c r="J21" s="28"/>
    </row>
    <row r="22" spans="2:7" ht="12.75">
      <c r="B22" s="29" t="s">
        <v>26</v>
      </c>
      <c r="C22" s="29" t="s">
        <v>27</v>
      </c>
      <c r="D22" s="18">
        <v>20</v>
      </c>
      <c r="E22" s="31"/>
      <c r="F22" s="31"/>
      <c r="G22" s="32"/>
    </row>
    <row r="23" spans="2:11" ht="12.75">
      <c r="B23" s="29" t="s">
        <v>28</v>
      </c>
      <c r="C23" s="29" t="s">
        <v>29</v>
      </c>
      <c r="D23" s="42">
        <v>8</v>
      </c>
      <c r="E23" s="31"/>
      <c r="F23" s="31"/>
      <c r="G23" s="32"/>
      <c r="K23" s="3"/>
    </row>
    <row r="24" spans="2:11" ht="12.75">
      <c r="B24" s="29" t="s">
        <v>30</v>
      </c>
      <c r="C24" s="29" t="s">
        <v>31</v>
      </c>
      <c r="D24" s="18">
        <v>1</v>
      </c>
      <c r="E24" s="31"/>
      <c r="F24" s="43"/>
      <c r="G24" s="32"/>
      <c r="K24" s="3"/>
    </row>
    <row r="25" spans="2:11" ht="12.75">
      <c r="B25" s="39" t="s">
        <v>32</v>
      </c>
      <c r="C25" s="44" t="s">
        <v>33</v>
      </c>
      <c r="D25" s="20">
        <v>5</v>
      </c>
      <c r="E25" s="36" t="s">
        <v>34</v>
      </c>
      <c r="F25" s="45">
        <f>(D18*(D22+(D23*2)+(D24*2))/PI())/10/1.25+(0.2*D25)+(2*D20/10)+(4*D23/10)</f>
        <v>18.908958485988514</v>
      </c>
      <c r="G25" s="46" t="s">
        <v>35</v>
      </c>
      <c r="H25" s="47"/>
      <c r="I25" s="47"/>
      <c r="K25" s="3"/>
    </row>
    <row r="26" spans="2:11" ht="13.5" thickBot="1">
      <c r="B26" s="39"/>
      <c r="C26" s="39"/>
      <c r="D26" s="39"/>
      <c r="E26" s="48" t="s">
        <v>36</v>
      </c>
      <c r="F26" s="40">
        <f>(D18*(D22+(D23*2)+(D24*2))/PI())/10/1.25-(2*D23/10)+(2*D20/10)+(4*D23/10)+2</f>
        <v>18.308958485988516</v>
      </c>
      <c r="G26" s="46" t="s">
        <v>35</v>
      </c>
      <c r="K26" s="3"/>
    </row>
    <row r="27" spans="2:7" ht="13.5" thickBot="1">
      <c r="B27" s="49"/>
      <c r="C27" s="39"/>
      <c r="D27" s="39"/>
      <c r="E27" s="48" t="s">
        <v>37</v>
      </c>
      <c r="F27" s="49"/>
      <c r="G27" s="50"/>
    </row>
    <row r="28" spans="2:11" ht="12.75">
      <c r="B28" s="25" t="s">
        <v>38</v>
      </c>
      <c r="C28" s="147"/>
      <c r="D28" s="148"/>
      <c r="E28" s="149"/>
      <c r="F28" s="12"/>
      <c r="G28" s="13"/>
      <c r="H28" s="51" t="s">
        <v>39</v>
      </c>
      <c r="I28" s="52">
        <v>1.43</v>
      </c>
      <c r="K28" s="3"/>
    </row>
    <row r="29" spans="2:11" ht="13.5" thickBot="1">
      <c r="B29" s="10"/>
      <c r="C29" s="11"/>
      <c r="D29" s="53"/>
      <c r="E29" s="12"/>
      <c r="F29" s="12"/>
      <c r="G29" s="13"/>
      <c r="H29" s="54" t="s">
        <v>40</v>
      </c>
      <c r="I29" s="55">
        <v>1.4</v>
      </c>
      <c r="K29" s="3"/>
    </row>
    <row r="30" spans="2:11" ht="12.75">
      <c r="B30" s="14" t="s">
        <v>41</v>
      </c>
      <c r="C30" s="11" t="s">
        <v>42</v>
      </c>
      <c r="D30" s="35">
        <v>5</v>
      </c>
      <c r="F30" s="53"/>
      <c r="G30" s="13"/>
      <c r="H30" s="54" t="s">
        <v>43</v>
      </c>
      <c r="I30" s="55">
        <v>1.38</v>
      </c>
      <c r="K30" s="3"/>
    </row>
    <row r="31" spans="2:11" ht="12.75">
      <c r="B31" s="14" t="s">
        <v>44</v>
      </c>
      <c r="C31" s="56" t="s">
        <v>45</v>
      </c>
      <c r="D31" s="42">
        <v>8</v>
      </c>
      <c r="E31" s="57" t="s">
        <v>46</v>
      </c>
      <c r="F31" s="53"/>
      <c r="G31" s="13"/>
      <c r="H31" s="54" t="s">
        <v>47</v>
      </c>
      <c r="I31" s="55">
        <v>1.32</v>
      </c>
      <c r="K31" s="3"/>
    </row>
    <row r="32" spans="2:11" ht="12.75">
      <c r="B32" s="113" t="s">
        <v>126</v>
      </c>
      <c r="C32" s="10" t="s">
        <v>127</v>
      </c>
      <c r="D32" s="18">
        <v>1.43</v>
      </c>
      <c r="E32" s="58" t="s">
        <v>48</v>
      </c>
      <c r="F32" s="107">
        <f>D32-((D32*(D31/(2*D30)))*0.5)</f>
        <v>0.858</v>
      </c>
      <c r="G32" s="13" t="s">
        <v>49</v>
      </c>
      <c r="H32" s="54" t="s">
        <v>50</v>
      </c>
      <c r="I32" s="55">
        <v>1.28</v>
      </c>
      <c r="K32" s="3"/>
    </row>
    <row r="33" spans="2:11" ht="12.75">
      <c r="B33" s="22"/>
      <c r="C33" s="59"/>
      <c r="D33" s="59"/>
      <c r="E33" s="23"/>
      <c r="F33" s="23"/>
      <c r="G33" s="24"/>
      <c r="H33" s="60" t="s">
        <v>51</v>
      </c>
      <c r="I33" s="61">
        <v>1.25</v>
      </c>
      <c r="K33" s="3"/>
    </row>
    <row r="34" spans="2:11" ht="12.75">
      <c r="B34" s="25" t="s">
        <v>52</v>
      </c>
      <c r="C34" s="31"/>
      <c r="D34" s="31"/>
      <c r="E34" s="31"/>
      <c r="F34" s="31"/>
      <c r="G34" s="62"/>
      <c r="K34" s="3"/>
    </row>
    <row r="35" spans="2:7" ht="13.5" thickBot="1">
      <c r="B35" s="29"/>
      <c r="C35" s="30"/>
      <c r="D35" s="31"/>
      <c r="E35" s="31"/>
      <c r="F35" s="31"/>
      <c r="G35" s="32"/>
    </row>
    <row r="36" spans="2:7" ht="12.75">
      <c r="B36" s="33" t="s">
        <v>53</v>
      </c>
      <c r="C36" s="31" t="s">
        <v>54</v>
      </c>
      <c r="D36" s="143">
        <v>15</v>
      </c>
      <c r="E36" s="134" t="s">
        <v>146</v>
      </c>
      <c r="F36" s="135"/>
      <c r="G36" s="136"/>
    </row>
    <row r="37" spans="2:7" ht="12.75">
      <c r="B37" s="33" t="s">
        <v>55</v>
      </c>
      <c r="C37" s="31" t="s">
        <v>23</v>
      </c>
      <c r="D37" s="18">
        <v>20</v>
      </c>
      <c r="E37" s="31"/>
      <c r="F37" s="31"/>
      <c r="G37" s="32"/>
    </row>
    <row r="38" spans="2:7" ht="12.75">
      <c r="B38" s="33" t="s">
        <v>56</v>
      </c>
      <c r="C38" s="31" t="s">
        <v>57</v>
      </c>
      <c r="D38" s="18">
        <v>30</v>
      </c>
      <c r="E38" s="31"/>
      <c r="F38" s="31"/>
      <c r="G38" s="32"/>
    </row>
    <row r="39" spans="2:7" ht="12.75">
      <c r="B39" s="33" t="s">
        <v>58</v>
      </c>
      <c r="C39" s="31" t="s">
        <v>59</v>
      </c>
      <c r="D39" s="18">
        <v>12</v>
      </c>
      <c r="E39" s="31"/>
      <c r="F39" s="31"/>
      <c r="G39" s="32"/>
    </row>
    <row r="40" spans="2:7" ht="12.75">
      <c r="B40" s="33" t="s">
        <v>60</v>
      </c>
      <c r="C40" s="63" t="s">
        <v>61</v>
      </c>
      <c r="D40" s="20">
        <v>3</v>
      </c>
      <c r="E40" s="31"/>
      <c r="F40" s="31"/>
      <c r="G40" s="32"/>
    </row>
    <row r="41" spans="2:7" ht="12.75">
      <c r="B41" s="29"/>
      <c r="C41" s="31"/>
      <c r="D41" s="31"/>
      <c r="E41" s="30"/>
      <c r="F41" s="64"/>
      <c r="G41" s="32"/>
    </row>
    <row r="42" spans="2:10" ht="12.75">
      <c r="B42" s="65" t="s">
        <v>62</v>
      </c>
      <c r="C42" s="31"/>
      <c r="D42" s="32"/>
      <c r="E42" s="31" t="s">
        <v>63</v>
      </c>
      <c r="F42" s="66">
        <f>((((D36+1.4)/(SQRT(D40)*SQRT(2)))/((2*D39*F32*F13*D37/1000*D38/1000)*(D18/D40))))</f>
        <v>43.65195598044583</v>
      </c>
      <c r="G42" s="32" t="s">
        <v>64</v>
      </c>
      <c r="H42" s="67"/>
      <c r="J42" s="68"/>
    </row>
    <row r="43" spans="2:7" ht="12.75">
      <c r="B43" s="29"/>
      <c r="C43" s="31"/>
      <c r="D43" s="32"/>
      <c r="E43" s="31"/>
      <c r="F43" s="69"/>
      <c r="G43" s="32"/>
    </row>
    <row r="44" spans="2:7" ht="12.75">
      <c r="B44" s="65" t="s">
        <v>65</v>
      </c>
      <c r="C44" s="31"/>
      <c r="D44" s="32"/>
      <c r="E44" s="63" t="s">
        <v>63</v>
      </c>
      <c r="F44" s="66">
        <f>(((D36+1.4)/1.414)/(2*D39*F32*F13*D37/1000*D38/1000))/(D18/D40)</f>
        <v>75.61882491267671</v>
      </c>
      <c r="G44" s="32" t="s">
        <v>64</v>
      </c>
    </row>
    <row r="45" spans="2:7" ht="12.75">
      <c r="B45" s="70"/>
      <c r="C45" s="49"/>
      <c r="D45" s="49"/>
      <c r="E45" s="49"/>
      <c r="F45" s="49"/>
      <c r="G45" s="50"/>
    </row>
    <row r="46" spans="2:7" ht="12.75">
      <c r="B46" s="25" t="s">
        <v>66</v>
      </c>
      <c r="C46" s="12"/>
      <c r="D46" s="12"/>
      <c r="E46" s="12"/>
      <c r="F46" s="12"/>
      <c r="G46" s="13"/>
    </row>
    <row r="47" spans="2:7" ht="39" thickBot="1">
      <c r="B47" s="10"/>
      <c r="C47" s="11"/>
      <c r="D47" s="12"/>
      <c r="E47" s="139" t="s">
        <v>141</v>
      </c>
      <c r="F47" s="142" t="s">
        <v>145</v>
      </c>
      <c r="G47" s="140" t="s">
        <v>142</v>
      </c>
    </row>
    <row r="48" spans="2:8" ht="13.5" thickBot="1">
      <c r="B48" s="14" t="s">
        <v>67</v>
      </c>
      <c r="C48" s="12" t="s">
        <v>68</v>
      </c>
      <c r="D48" s="15">
        <v>0.8</v>
      </c>
      <c r="E48" s="21">
        <f>D50*3.14/4*D48^2</f>
        <v>0.5024000000000001</v>
      </c>
      <c r="F48" s="141">
        <v>4</v>
      </c>
      <c r="G48" s="21">
        <f>E48*F48</f>
        <v>2.0096000000000003</v>
      </c>
      <c r="H48" t="s">
        <v>143</v>
      </c>
    </row>
    <row r="49" spans="2:8" ht="13.5" thickBot="1">
      <c r="B49" s="14" t="s">
        <v>69</v>
      </c>
      <c r="C49" s="12" t="s">
        <v>70</v>
      </c>
      <c r="D49" s="18">
        <v>1.5</v>
      </c>
      <c r="E49" s="12"/>
      <c r="F49" s="12"/>
      <c r="G49" s="144">
        <f>G48*1.28</f>
        <v>2.5722880000000004</v>
      </c>
      <c r="H49" t="s">
        <v>144</v>
      </c>
    </row>
    <row r="50" spans="2:7" ht="12.75">
      <c r="B50" s="14" t="s">
        <v>140</v>
      </c>
      <c r="C50" s="10" t="s">
        <v>71</v>
      </c>
      <c r="D50" s="18">
        <v>1</v>
      </c>
      <c r="E50" s="12"/>
      <c r="F50" s="12"/>
      <c r="G50" s="13"/>
    </row>
    <row r="51" spans="2:7" ht="12.75">
      <c r="B51" s="14" t="s">
        <v>72</v>
      </c>
      <c r="C51" s="53" t="s">
        <v>73</v>
      </c>
      <c r="D51" s="18">
        <v>0.5</v>
      </c>
      <c r="E51" s="12" t="s">
        <v>74</v>
      </c>
      <c r="F51" s="12"/>
      <c r="G51" s="13"/>
    </row>
    <row r="52" spans="2:7" ht="12.75">
      <c r="B52" s="14" t="s">
        <v>75</v>
      </c>
      <c r="C52" s="19" t="s">
        <v>76</v>
      </c>
      <c r="D52" s="20">
        <v>1</v>
      </c>
      <c r="E52" s="12" t="s">
        <v>74</v>
      </c>
      <c r="F52" s="12"/>
      <c r="G52" s="13"/>
    </row>
    <row r="53" spans="2:7" ht="13.5" thickBot="1">
      <c r="B53" s="10"/>
      <c r="C53" s="53"/>
      <c r="D53" s="53"/>
      <c r="E53" s="11"/>
      <c r="F53" s="53"/>
      <c r="G53" s="13"/>
    </row>
    <row r="54" spans="2:7" ht="13.5" thickBot="1">
      <c r="B54" s="126" t="s">
        <v>62</v>
      </c>
      <c r="C54" s="12"/>
      <c r="D54" s="12"/>
      <c r="E54" s="71" t="s">
        <v>77</v>
      </c>
      <c r="F54" s="72">
        <f>(PI()*((D48/2)*(D48/2))*F42*D50*D49)/D23</f>
        <v>4.11409992668981</v>
      </c>
      <c r="G54" s="13" t="s">
        <v>19</v>
      </c>
    </row>
    <row r="55" spans="2:10" ht="13.5" thickBot="1">
      <c r="B55" s="10"/>
      <c r="C55" s="12"/>
      <c r="D55" s="12"/>
      <c r="E55" s="71"/>
      <c r="F55" s="73" t="s">
        <v>78</v>
      </c>
      <c r="H55" s="124" t="s">
        <v>137</v>
      </c>
      <c r="J55" s="117" t="s">
        <v>136</v>
      </c>
    </row>
    <row r="56" spans="2:7" ht="13.5" thickBot="1">
      <c r="B56" s="65" t="s">
        <v>65</v>
      </c>
      <c r="C56" s="12"/>
      <c r="D56" s="12"/>
      <c r="E56" s="78" t="s">
        <v>77</v>
      </c>
      <c r="F56" s="125">
        <f>(PI()*((D48/2)*(D48/2))*F44*D50*D49)/D23</f>
        <v>7.126906344562741</v>
      </c>
      <c r="G56" s="13" t="s">
        <v>19</v>
      </c>
    </row>
    <row r="57" spans="2:7" ht="12.75">
      <c r="B57" s="22"/>
      <c r="C57" s="23"/>
      <c r="D57" s="23"/>
      <c r="E57" s="23"/>
      <c r="F57" s="23"/>
      <c r="G57" s="24"/>
    </row>
    <row r="58" spans="2:7" ht="12.75">
      <c r="B58" s="25" t="s">
        <v>79</v>
      </c>
      <c r="C58" s="31"/>
      <c r="D58" s="31"/>
      <c r="E58" s="31"/>
      <c r="F58" s="31"/>
      <c r="G58" s="32"/>
    </row>
    <row r="59" spans="2:7" ht="12.75">
      <c r="B59" s="29"/>
      <c r="C59" s="31"/>
      <c r="D59" s="31"/>
      <c r="E59" s="39"/>
      <c r="F59" s="31"/>
      <c r="G59" s="32"/>
    </row>
    <row r="60" spans="2:7" ht="12.75">
      <c r="B60" s="65" t="s">
        <v>62</v>
      </c>
      <c r="C60" s="31"/>
      <c r="D60" s="39"/>
      <c r="E60" s="41" t="s">
        <v>80</v>
      </c>
      <c r="F60" s="45">
        <f>D50*F42*(D20*2+D21+D22+D23*2)/1000</f>
        <v>5.718406233438404</v>
      </c>
      <c r="G60" s="32" t="s">
        <v>16</v>
      </c>
    </row>
    <row r="61" spans="2:7" ht="12.75">
      <c r="B61" s="29"/>
      <c r="C61" s="31"/>
      <c r="D61" s="39"/>
      <c r="E61" s="29" t="s">
        <v>81</v>
      </c>
      <c r="F61" s="74">
        <f>F60*D18</f>
        <v>51.46565610094563</v>
      </c>
      <c r="G61" s="32" t="s">
        <v>16</v>
      </c>
    </row>
    <row r="62" spans="2:7" ht="12.75">
      <c r="B62" s="29"/>
      <c r="C62" s="31"/>
      <c r="D62" s="39"/>
      <c r="E62" s="44" t="s">
        <v>82</v>
      </c>
      <c r="F62" s="40">
        <f>100*PI()*(D48/2)^2*(F60/100)*8.96*D18*D50</f>
        <v>231.79036463766874</v>
      </c>
      <c r="G62" s="32" t="s">
        <v>83</v>
      </c>
    </row>
    <row r="63" spans="2:7" ht="12.75">
      <c r="B63" s="29"/>
      <c r="C63" s="31"/>
      <c r="D63" s="39"/>
      <c r="E63" s="39"/>
      <c r="F63" s="75"/>
      <c r="G63" s="32"/>
    </row>
    <row r="64" spans="2:7" ht="12.75">
      <c r="B64" s="65" t="s">
        <v>65</v>
      </c>
      <c r="C64" s="31"/>
      <c r="D64" s="39"/>
      <c r="E64" s="41" t="s">
        <v>80</v>
      </c>
      <c r="F64" s="45">
        <f>D50*F44*(D20*2+D21+D22+D23*2)/1000</f>
        <v>9.90606606356065</v>
      </c>
      <c r="G64" s="32" t="s">
        <v>16</v>
      </c>
    </row>
    <row r="65" spans="2:7" ht="12.75">
      <c r="B65" s="29"/>
      <c r="C65" s="31"/>
      <c r="D65" s="39"/>
      <c r="E65" s="29" t="s">
        <v>81</v>
      </c>
      <c r="F65" s="74">
        <f>F64*D18</f>
        <v>89.15459457204584</v>
      </c>
      <c r="G65" s="32" t="s">
        <v>16</v>
      </c>
    </row>
    <row r="66" spans="2:7" ht="12.75">
      <c r="B66" s="29"/>
      <c r="C66" s="31"/>
      <c r="D66" s="39"/>
      <c r="E66" s="44" t="s">
        <v>82</v>
      </c>
      <c r="F66" s="40">
        <f>100*PI()*(D48/2)^2*(F64/100)*8.96*D18*D50</f>
        <v>401.5333243677103</v>
      </c>
      <c r="G66" s="32" t="s">
        <v>83</v>
      </c>
    </row>
    <row r="67" spans="2:7" ht="12.75">
      <c r="B67" s="70"/>
      <c r="C67" s="49"/>
      <c r="D67" s="49"/>
      <c r="E67" s="49"/>
      <c r="F67" s="49"/>
      <c r="G67" s="50"/>
    </row>
    <row r="68" spans="2:7" ht="12.75">
      <c r="B68" s="25" t="s">
        <v>84</v>
      </c>
      <c r="C68" s="12"/>
      <c r="D68" s="12"/>
      <c r="E68" s="12"/>
      <c r="F68" s="12"/>
      <c r="G68" s="13"/>
    </row>
    <row r="69" spans="2:7" ht="12.75">
      <c r="B69" s="10"/>
      <c r="C69" s="11"/>
      <c r="D69" s="12"/>
      <c r="E69" s="12"/>
      <c r="F69" s="12"/>
      <c r="G69" s="13"/>
    </row>
    <row r="70" spans="2:7" ht="12.75">
      <c r="B70" s="14" t="s">
        <v>85</v>
      </c>
      <c r="C70" s="76" t="s">
        <v>86</v>
      </c>
      <c r="D70" s="77">
        <v>0.0178</v>
      </c>
      <c r="E70" s="12"/>
      <c r="F70" s="12"/>
      <c r="G70" s="13"/>
    </row>
    <row r="71" spans="2:7" ht="12.75">
      <c r="B71" s="10"/>
      <c r="C71" s="12"/>
      <c r="D71" s="12"/>
      <c r="E71" s="11"/>
      <c r="F71" s="53"/>
      <c r="G71" s="13"/>
    </row>
    <row r="72" spans="2:9" ht="12.75">
      <c r="B72" s="65" t="s">
        <v>62</v>
      </c>
      <c r="C72" s="12"/>
      <c r="D72" s="13"/>
      <c r="E72" s="12" t="s">
        <v>87</v>
      </c>
      <c r="F72" s="21">
        <f>(((F60/D50)*D70*D18*2/D40)/((PI()*((D48/2)*(D48/2)))*D50))</f>
        <v>1.2150003459100702</v>
      </c>
      <c r="G72" s="13" t="s">
        <v>88</v>
      </c>
      <c r="I72" s="3"/>
    </row>
    <row r="73" spans="2:9" ht="12.75">
      <c r="B73" s="10"/>
      <c r="C73" s="12"/>
      <c r="D73" s="13"/>
      <c r="E73" s="12"/>
      <c r="F73" s="13"/>
      <c r="G73" s="13"/>
      <c r="I73" s="3"/>
    </row>
    <row r="74" spans="2:9" ht="12.75">
      <c r="B74" s="65" t="s">
        <v>65</v>
      </c>
      <c r="C74" s="12"/>
      <c r="D74" s="13"/>
      <c r="E74" s="78" t="s">
        <v>87</v>
      </c>
      <c r="F74" s="21">
        <f>((((F64/D50)*D70*D18*2/D40)/((PI()*((D48/2)*(D48/2)))*D50)))/3</f>
        <v>0.7015867243716952</v>
      </c>
      <c r="G74" s="13" t="s">
        <v>88</v>
      </c>
      <c r="I74" s="3"/>
    </row>
    <row r="75" spans="2:9" ht="12.75">
      <c r="B75" s="10"/>
      <c r="C75" s="12"/>
      <c r="D75" s="12"/>
      <c r="E75" s="12"/>
      <c r="F75" s="12"/>
      <c r="G75" s="13"/>
      <c r="I75" s="3"/>
    </row>
    <row r="76" spans="2:9" ht="12.75">
      <c r="B76" s="22"/>
      <c r="C76" s="23"/>
      <c r="D76" s="23"/>
      <c r="E76" s="23"/>
      <c r="F76" s="23"/>
      <c r="G76" s="24"/>
      <c r="I76" s="3"/>
    </row>
    <row r="77" spans="2:7" ht="12.75">
      <c r="B77" s="25" t="s">
        <v>89</v>
      </c>
      <c r="C77" s="31"/>
      <c r="D77" s="31"/>
      <c r="E77" s="31"/>
      <c r="F77" s="31"/>
      <c r="G77" s="32"/>
    </row>
    <row r="78" spans="2:7" ht="12.75">
      <c r="B78" s="29" t="s">
        <v>90</v>
      </c>
      <c r="C78" s="31"/>
      <c r="D78" s="31"/>
      <c r="E78" s="31"/>
      <c r="F78" s="31"/>
      <c r="G78" s="32"/>
    </row>
    <row r="79" spans="2:7" ht="12.75">
      <c r="B79" s="29"/>
      <c r="C79" s="31"/>
      <c r="D79" s="31"/>
      <c r="E79" s="127" t="s">
        <v>62</v>
      </c>
      <c r="F79" s="31"/>
      <c r="G79" s="32"/>
    </row>
    <row r="80" spans="2:7" ht="12.75">
      <c r="B80" s="80" t="s">
        <v>91</v>
      </c>
      <c r="C80" s="39" t="s">
        <v>92</v>
      </c>
      <c r="D80" s="81">
        <v>1.23</v>
      </c>
      <c r="E80" s="82" t="s">
        <v>93</v>
      </c>
      <c r="F80" s="83">
        <f>(0.5*D80*(PI()*((D13/2)*(D13/2)))*(D83*D83*D83)*(D81/100))</f>
        <v>48.420179999999995</v>
      </c>
      <c r="G80" s="32" t="s">
        <v>94</v>
      </c>
    </row>
    <row r="81" spans="2:9" ht="12.75">
      <c r="B81" s="80" t="s">
        <v>95</v>
      </c>
      <c r="C81" s="39" t="s">
        <v>96</v>
      </c>
      <c r="D81" s="84">
        <v>16</v>
      </c>
      <c r="E81" s="82" t="s">
        <v>97</v>
      </c>
      <c r="F81" s="85">
        <f>SQRT((D36*D36+2*F80*F72)/(2*F72*F72)-SQRT((D36^2+2*F80*F72)^2/(4*F72^4)-(F80^2/F72^2)))</f>
        <v>2.6564269163537486</v>
      </c>
      <c r="G81" s="32" t="s">
        <v>98</v>
      </c>
      <c r="I81" s="68"/>
    </row>
    <row r="82" spans="2:9" ht="12.75">
      <c r="B82" s="80" t="s">
        <v>99</v>
      </c>
      <c r="C82" s="39" t="s">
        <v>100</v>
      </c>
      <c r="D82" s="86">
        <v>1.4</v>
      </c>
      <c r="E82" s="87" t="s">
        <v>101</v>
      </c>
      <c r="F82" s="88">
        <f>F80-F81^2*F72</f>
        <v>39.84640374530627</v>
      </c>
      <c r="G82" s="32" t="s">
        <v>94</v>
      </c>
      <c r="I82" s="68"/>
    </row>
    <row r="83" spans="2:9" ht="13.5" thickBot="1">
      <c r="B83" s="80" t="s">
        <v>102</v>
      </c>
      <c r="C83" s="39" t="s">
        <v>25</v>
      </c>
      <c r="D83" s="146">
        <v>13.5</v>
      </c>
      <c r="E83" s="87" t="s">
        <v>103</v>
      </c>
      <c r="F83" s="88">
        <f>F82*100/F80</f>
        <v>82.29296905816186</v>
      </c>
      <c r="G83" s="32" t="s">
        <v>96</v>
      </c>
      <c r="I83" s="89"/>
    </row>
    <row r="84" spans="2:9" ht="12.75">
      <c r="B84" s="29"/>
      <c r="C84" s="31"/>
      <c r="D84" s="32"/>
      <c r="E84" s="87" t="s">
        <v>104</v>
      </c>
      <c r="F84" s="90">
        <f>F81^2*F72</f>
        <v>8.573776254693726</v>
      </c>
      <c r="G84" s="32" t="s">
        <v>94</v>
      </c>
      <c r="I84" s="68"/>
    </row>
    <row r="85" spans="2:9" ht="12.75">
      <c r="B85" s="80"/>
      <c r="C85" s="39"/>
      <c r="D85" s="91"/>
      <c r="E85" s="82" t="s">
        <v>105</v>
      </c>
      <c r="F85" s="85">
        <f>D82*F81</f>
        <v>3.718997682895248</v>
      </c>
      <c r="G85" s="32" t="s">
        <v>94</v>
      </c>
      <c r="I85" s="68"/>
    </row>
    <row r="86" spans="1:9" ht="12.75">
      <c r="A86" s="92"/>
      <c r="B86" s="29"/>
      <c r="C86" s="31"/>
      <c r="D86" s="32"/>
      <c r="E86" s="82" t="s">
        <v>106</v>
      </c>
      <c r="F86" s="85">
        <f>F82-F85</f>
        <v>36.12740606241102</v>
      </c>
      <c r="G86" s="32" t="s">
        <v>94</v>
      </c>
      <c r="I86" s="68"/>
    </row>
    <row r="87" spans="1:9" ht="12.75">
      <c r="A87" s="93"/>
      <c r="B87" s="29"/>
      <c r="C87" s="39"/>
      <c r="D87" s="94"/>
      <c r="E87" s="95" t="s">
        <v>107</v>
      </c>
      <c r="F87" s="145">
        <f>F86/D36</f>
        <v>2.408493737494068</v>
      </c>
      <c r="G87" s="32"/>
      <c r="H87" s="132" t="s">
        <v>147</v>
      </c>
      <c r="I87" s="68"/>
    </row>
    <row r="88" spans="1:9" ht="12.75">
      <c r="A88" s="96"/>
      <c r="B88" s="29"/>
      <c r="C88" s="39"/>
      <c r="D88" s="94"/>
      <c r="E88" s="87" t="s">
        <v>108</v>
      </c>
      <c r="F88" s="88">
        <f>F86*100/F80</f>
        <v>74.61229194606675</v>
      </c>
      <c r="G88" s="32" t="s">
        <v>96</v>
      </c>
      <c r="I88" s="97"/>
    </row>
    <row r="89" spans="1:9" ht="12.75">
      <c r="A89" s="96"/>
      <c r="B89" s="80"/>
      <c r="C89" s="39"/>
      <c r="D89" s="91"/>
      <c r="E89" s="108" t="s">
        <v>109</v>
      </c>
      <c r="F89" s="85">
        <f>F88*D81/100</f>
        <v>11.937966711370679</v>
      </c>
      <c r="G89" s="32" t="s">
        <v>96</v>
      </c>
      <c r="I89" s="3"/>
    </row>
    <row r="90" spans="1:9" ht="12.75">
      <c r="A90" s="47"/>
      <c r="B90" s="112" t="s">
        <v>125</v>
      </c>
      <c r="C90" s="39"/>
      <c r="D90" s="111" t="s">
        <v>124</v>
      </c>
      <c r="E90" s="109" t="s">
        <v>123</v>
      </c>
      <c r="F90" s="110">
        <f>F86/F87</f>
        <v>15</v>
      </c>
      <c r="G90" s="32" t="s">
        <v>100</v>
      </c>
      <c r="I90" s="3"/>
    </row>
    <row r="91" spans="1:9" ht="12.75">
      <c r="A91" s="47"/>
      <c r="B91" s="128"/>
      <c r="C91" s="39"/>
      <c r="D91" s="129"/>
      <c r="E91" s="131"/>
      <c r="F91" s="130"/>
      <c r="G91" s="32"/>
      <c r="H91" s="132"/>
      <c r="I91" s="3"/>
    </row>
    <row r="92" spans="2:9" ht="12.75">
      <c r="B92" s="29"/>
      <c r="C92" s="39"/>
      <c r="D92" s="39"/>
      <c r="E92" s="31"/>
      <c r="F92" s="36"/>
      <c r="G92" s="32"/>
      <c r="I92" s="3"/>
    </row>
    <row r="93" spans="2:9" ht="12.75">
      <c r="B93" s="80"/>
      <c r="C93" s="39"/>
      <c r="D93" s="99"/>
      <c r="E93" s="79" t="s">
        <v>65</v>
      </c>
      <c r="F93" s="48"/>
      <c r="G93" s="32"/>
      <c r="I93" s="3"/>
    </row>
    <row r="94" spans="2:9" ht="12.75">
      <c r="B94" s="80"/>
      <c r="C94" s="99"/>
      <c r="D94" s="32"/>
      <c r="E94" s="82" t="s">
        <v>93</v>
      </c>
      <c r="F94" s="83">
        <f>(0.5*D80*(PI()*((D13/2)*(D13/2)))*(D83*D83*D83)*(D81/100))</f>
        <v>48.420179999999995</v>
      </c>
      <c r="G94" s="32" t="s">
        <v>94</v>
      </c>
      <c r="I94" s="3"/>
    </row>
    <row r="95" spans="2:9" ht="12.75">
      <c r="B95" s="80"/>
      <c r="C95" s="99"/>
      <c r="D95" s="32"/>
      <c r="E95" s="82" t="s">
        <v>97</v>
      </c>
      <c r="F95" s="85">
        <f>SQRT((D36*D36+2*F94*F74)/(2*F74*F74)-SQRT((D36^2+2*F94*F74)^2/(4*F74^4)-(F94^2/F74^2)))</f>
        <v>2.8485020434455235</v>
      </c>
      <c r="G95" s="32" t="s">
        <v>98</v>
      </c>
      <c r="I95" s="3"/>
    </row>
    <row r="96" spans="2:9" ht="12.75">
      <c r="B96" s="80"/>
      <c r="C96" s="99"/>
      <c r="D96" s="32"/>
      <c r="E96" s="87" t="s">
        <v>101</v>
      </c>
      <c r="F96" s="88">
        <f>F94-F95^2*F74</f>
        <v>42.72753065168295</v>
      </c>
      <c r="G96" s="32" t="s">
        <v>94</v>
      </c>
      <c r="I96" s="3"/>
    </row>
    <row r="97" spans="2:7" ht="12.75">
      <c r="B97" s="80"/>
      <c r="C97" s="99"/>
      <c r="D97" s="32"/>
      <c r="E97" s="87" t="s">
        <v>103</v>
      </c>
      <c r="F97" s="88">
        <f>F96*100/F94</f>
        <v>88.24322968581065</v>
      </c>
      <c r="G97" s="32" t="s">
        <v>96</v>
      </c>
    </row>
    <row r="98" spans="2:7" ht="12.75">
      <c r="B98" s="29"/>
      <c r="C98" s="39"/>
      <c r="D98" s="32"/>
      <c r="E98" s="87" t="s">
        <v>104</v>
      </c>
      <c r="F98" s="90">
        <f>F95^2*F74</f>
        <v>5.692649348317046</v>
      </c>
      <c r="G98" s="32" t="s">
        <v>94</v>
      </c>
    </row>
    <row r="99" spans="2:7" ht="12.75">
      <c r="B99" s="80"/>
      <c r="C99" s="99"/>
      <c r="D99" s="32"/>
      <c r="E99" s="82" t="s">
        <v>105</v>
      </c>
      <c r="F99" s="85">
        <f>D82*F95</f>
        <v>3.987902860823733</v>
      </c>
      <c r="G99" s="32" t="s">
        <v>94</v>
      </c>
    </row>
    <row r="100" spans="2:7" ht="12.75">
      <c r="B100" s="80"/>
      <c r="C100" s="99"/>
      <c r="D100" s="32"/>
      <c r="E100" s="82" t="s">
        <v>106</v>
      </c>
      <c r="F100" s="85">
        <f>F96-F99</f>
        <v>38.73962779085922</v>
      </c>
      <c r="G100" s="32" t="s">
        <v>94</v>
      </c>
    </row>
    <row r="101" spans="2:8" ht="12.75">
      <c r="B101" s="38"/>
      <c r="C101" s="75"/>
      <c r="D101" s="32"/>
      <c r="E101" s="82" t="s">
        <v>107</v>
      </c>
      <c r="F101" s="145">
        <f>F100/D36</f>
        <v>2.5826418527239476</v>
      </c>
      <c r="G101" s="32" t="s">
        <v>98</v>
      </c>
      <c r="H101" s="132" t="s">
        <v>147</v>
      </c>
    </row>
    <row r="102" spans="2:7" ht="12.75">
      <c r="B102" s="38"/>
      <c r="C102" s="75"/>
      <c r="D102" s="32"/>
      <c r="E102" s="87" t="s">
        <v>108</v>
      </c>
      <c r="F102" s="88">
        <f>F100*100/F94</f>
        <v>80.00719491513502</v>
      </c>
      <c r="G102" s="32" t="s">
        <v>96</v>
      </c>
    </row>
    <row r="103" spans="2:7" ht="13.5" thickBot="1">
      <c r="B103" s="29"/>
      <c r="C103" s="39"/>
      <c r="D103" s="32"/>
      <c r="E103" s="100" t="s">
        <v>109</v>
      </c>
      <c r="F103" s="98">
        <f>F97*D81/100</f>
        <v>14.118916749729703</v>
      </c>
      <c r="G103" s="32" t="s">
        <v>96</v>
      </c>
    </row>
    <row r="104" spans="2:9" ht="13.5" thickBot="1">
      <c r="B104" s="70"/>
      <c r="C104" s="49"/>
      <c r="D104" s="49"/>
      <c r="E104" s="137"/>
      <c r="F104" s="130"/>
      <c r="G104" s="32"/>
      <c r="H104" s="138"/>
      <c r="I104" s="3"/>
    </row>
    <row r="105" spans="2:8" ht="18">
      <c r="B105" s="101" t="s">
        <v>62</v>
      </c>
      <c r="C105" s="102"/>
      <c r="D105" s="102"/>
      <c r="E105" s="102"/>
      <c r="F105" s="102"/>
      <c r="G105" s="103"/>
      <c r="H105" s="3"/>
    </row>
    <row r="106" spans="2:6" ht="12.75">
      <c r="B106" s="31"/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ht="12.75">
      <c r="F125" s="31"/>
    </row>
    <row r="126" ht="12.75">
      <c r="F126" s="3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spans="1:7" ht="18">
      <c r="A134" s="104"/>
      <c r="B134" s="101" t="s">
        <v>110</v>
      </c>
      <c r="C134" s="102"/>
      <c r="D134" s="102"/>
      <c r="E134" s="102"/>
      <c r="F134" s="102"/>
      <c r="G134" s="105"/>
    </row>
    <row r="135" spans="6:7" ht="12.75">
      <c r="F135" s="31"/>
      <c r="G135" s="104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  <row r="150" ht="12.75">
      <c r="F150" s="31"/>
    </row>
    <row r="151" spans="1:6" ht="12.75">
      <c r="A151" s="31"/>
      <c r="F151" s="31"/>
    </row>
  </sheetData>
  <sheetProtection selectLockedCells="1" selectUnlockedCells="1"/>
  <mergeCells count="1">
    <mergeCell ref="C28:E28"/>
  </mergeCells>
  <conditionalFormatting sqref="F54">
    <cfRule type="cellIs" priority="2" dxfId="0" operator="greaterThan" stopIfTrue="1">
      <formula>$D$24-(2*$D$44)-(2*$D$45)</formula>
    </cfRule>
  </conditionalFormatting>
  <conditionalFormatting sqref="F56">
    <cfRule type="cellIs" priority="1" dxfId="0" operator="greaterThan" stopIfTrue="1">
      <formula>$D$24-(2*$D$44)-(2*$D$45)</formula>
    </cfRule>
  </conditionalFormatting>
  <dataValidations count="1">
    <dataValidation type="list" allowBlank="1" showErrorMessage="1" sqref="D32">
      <formula1>$I$27:$I$32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A39" sqref="A39"/>
    </sheetView>
  </sheetViews>
  <sheetFormatPr defaultColWidth="11.421875" defaultRowHeight="12.75"/>
  <cols>
    <col min="2" max="2" width="22.57421875" style="0" customWidth="1"/>
    <col min="9" max="9" width="13.421875" style="0" customWidth="1"/>
    <col min="10" max="10" width="12.140625" style="0" customWidth="1"/>
    <col min="11" max="11" width="14.140625" style="0" customWidth="1"/>
    <col min="13" max="13" width="13.8515625" style="0" customWidth="1"/>
    <col min="15" max="15" width="11.421875" style="68" customWidth="1"/>
  </cols>
  <sheetData>
    <row r="3" spans="1:15" ht="12.75">
      <c r="A3" t="s">
        <v>111</v>
      </c>
      <c r="B3" t="s">
        <v>112</v>
      </c>
      <c r="C3" t="s">
        <v>113</v>
      </c>
      <c r="E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O3" s="68" t="s">
        <v>121</v>
      </c>
    </row>
    <row r="4" ht="12.75">
      <c r="M4" t="s">
        <v>122</v>
      </c>
    </row>
    <row r="5" spans="1:16" ht="12.75">
      <c r="A5">
        <v>0.1</v>
      </c>
      <c r="B5" s="68">
        <f aca="true" t="shared" si="0" ref="B5:B68">C5+E5</f>
        <v>1.5121500034591007</v>
      </c>
      <c r="C5" s="68">
        <f>A5*Sheet1!D36</f>
        <v>1.5</v>
      </c>
      <c r="E5" s="68">
        <f aca="true" t="shared" si="1" ref="E5:E68">(A5*A5)*O5</f>
        <v>0.012150003459100705</v>
      </c>
      <c r="I5" s="106"/>
      <c r="O5" s="68">
        <f>Sheet1!F72</f>
        <v>1.2150003459100702</v>
      </c>
      <c r="P5" s="106"/>
    </row>
    <row r="6" spans="1:15" ht="12.75">
      <c r="A6">
        <v>0.2</v>
      </c>
      <c r="B6" s="68">
        <f t="shared" si="0"/>
        <v>3.0486000138364027</v>
      </c>
      <c r="C6" s="68">
        <f>A6*Sheet1!D36</f>
        <v>3</v>
      </c>
      <c r="E6" s="68">
        <f t="shared" si="1"/>
        <v>0.04860001383640282</v>
      </c>
      <c r="I6" s="106"/>
      <c r="O6" s="68">
        <f>Sheet1!F72</f>
        <v>1.2150003459100702</v>
      </c>
    </row>
    <row r="7" spans="1:15" ht="12.75">
      <c r="A7">
        <v>0.3</v>
      </c>
      <c r="B7" s="68">
        <f t="shared" si="0"/>
        <v>4.609350031131906</v>
      </c>
      <c r="C7" s="68">
        <f>A7*Sheet1!D36</f>
        <v>4.5</v>
      </c>
      <c r="E7" s="68">
        <f t="shared" si="1"/>
        <v>0.10935003113190632</v>
      </c>
      <c r="H7">
        <v>2</v>
      </c>
      <c r="I7" s="106">
        <f>(0.5*Sheet1!D80*(3.141593*((Sheet1!D13/2)*(Sheet1!D13/2)))*(H7*H7*H7)*(Sheet1!D81/100))</f>
        <v>0.15744001736024651</v>
      </c>
      <c r="J7" s="68" t="e">
        <f>VLOOKUP(I7,B1:C330,2,TRUE)</f>
        <v>#N/A</v>
      </c>
      <c r="K7" s="68" t="e">
        <f>J7/Sheet1!D32*Sheet1!D78</f>
        <v>#N/A</v>
      </c>
      <c r="L7" s="68" t="e">
        <f>J7-K7</f>
        <v>#N/A</v>
      </c>
      <c r="O7" s="68">
        <f>Sheet1!F72</f>
        <v>1.2150003459100702</v>
      </c>
    </row>
    <row r="8" spans="1:15" ht="12.75">
      <c r="A8">
        <v>0.4</v>
      </c>
      <c r="B8" s="68">
        <f t="shared" si="0"/>
        <v>6.1944000553456116</v>
      </c>
      <c r="C8" s="68">
        <f>A8*Sheet1!D36</f>
        <v>6</v>
      </c>
      <c r="E8" s="68">
        <f t="shared" si="1"/>
        <v>0.19440005534561128</v>
      </c>
      <c r="H8">
        <v>2.5</v>
      </c>
      <c r="I8" s="106">
        <f>(0.5*Sheet1!D80*(3.141593*((Sheet1!D13/2)*(Sheet1!D13/2)))*(H8*H8*H8)*(Sheet1!D81/100))</f>
        <v>0.3075000339067315</v>
      </c>
      <c r="J8" s="68" t="e">
        <f>VLOOKUP(I8,B2:C331,2,TRUE)</f>
        <v>#N/A</v>
      </c>
      <c r="K8" s="68" t="e">
        <f>J8/Sheet1!D33*Sheet1!D79</f>
        <v>#N/A</v>
      </c>
      <c r="L8" s="68" t="e">
        <f>J8-K8</f>
        <v>#N/A</v>
      </c>
      <c r="O8" s="68">
        <f>Sheet1!F72</f>
        <v>1.2150003459100702</v>
      </c>
    </row>
    <row r="9" spans="1:15" ht="12.75">
      <c r="A9">
        <v>0.5</v>
      </c>
      <c r="B9" s="68">
        <f t="shared" si="0"/>
        <v>7.8037500864775176</v>
      </c>
      <c r="C9" s="68">
        <f>A9*Sheet1!D36</f>
        <v>7.5</v>
      </c>
      <c r="E9" s="68">
        <f t="shared" si="1"/>
        <v>0.30375008647751756</v>
      </c>
      <c r="H9">
        <v>3</v>
      </c>
      <c r="I9" s="106">
        <f>(0.5*Sheet1!D80*(3.141593*((Sheet1!D13/2)*(Sheet1!D13/2)))*(H9*H9*H9)*(Sheet1!D81/100))</f>
        <v>0.531360058590832</v>
      </c>
      <c r="J9" s="68" t="e">
        <f>VLOOKUP(I9,B3:C332,2,TRUE)</f>
        <v>#N/A</v>
      </c>
      <c r="K9" s="68" t="e">
        <f>J9/Sheet1!D34*Sheet1!D80</f>
        <v>#N/A</v>
      </c>
      <c r="L9" s="68" t="e">
        <f>J9-K9</f>
        <v>#N/A</v>
      </c>
      <c r="O9" s="68">
        <f>Sheet1!F72</f>
        <v>1.2150003459100702</v>
      </c>
    </row>
    <row r="10" spans="1:15" ht="12.75">
      <c r="A10">
        <v>0.6</v>
      </c>
      <c r="B10" s="68">
        <f t="shared" si="0"/>
        <v>9.437400124527626</v>
      </c>
      <c r="C10" s="68">
        <f>A10*Sheet1!D36</f>
        <v>9</v>
      </c>
      <c r="E10" s="68">
        <f t="shared" si="1"/>
        <v>0.4374001245276253</v>
      </c>
      <c r="H10">
        <v>3.5</v>
      </c>
      <c r="I10" s="106">
        <f>(0.5*Sheet1!D80*(3.141593*((Sheet1!D13/2)*(Sheet1!D13/2)))*(H10*H10*H10)*(Sheet1!D81/100))</f>
        <v>0.8437800930400713</v>
      </c>
      <c r="J10" s="68" t="e">
        <f>VLOOKUP(I10,B4:C333,2,TRUE)</f>
        <v>#N/A</v>
      </c>
      <c r="K10" s="68" t="e">
        <f>J10/Sheet1!D35*Sheet1!D81</f>
        <v>#N/A</v>
      </c>
      <c r="L10" s="68" t="e">
        <f>J10-K10</f>
        <v>#N/A</v>
      </c>
      <c r="O10" s="68">
        <f>Sheet1!F72</f>
        <v>1.2150003459100702</v>
      </c>
    </row>
    <row r="11" spans="1:15" ht="12.75">
      <c r="A11">
        <v>0.7</v>
      </c>
      <c r="B11" s="68">
        <f t="shared" si="0"/>
        <v>11.095350169495934</v>
      </c>
      <c r="C11" s="68">
        <f>A11*Sheet1!D36</f>
        <v>10.5</v>
      </c>
      <c r="E11" s="68">
        <f t="shared" si="1"/>
        <v>0.5953501694959343</v>
      </c>
      <c r="H11">
        <v>4</v>
      </c>
      <c r="I11" s="106">
        <f>(0.5*Sheet1!D80*(3.141593*((Sheet1!D13/2)*(Sheet1!D13/2)))*(H11*H11*H11)*(Sheet1!D81/100))</f>
        <v>1.2595201388819721</v>
      </c>
      <c r="J11" s="68" t="e">
        <f>VLOOKUP(I11,B5:C334,2,TRUE)</f>
        <v>#N/A</v>
      </c>
      <c r="K11" s="68" t="e">
        <f>J11/Sheet1!D36*Sheet1!D82</f>
        <v>#N/A</v>
      </c>
      <c r="L11" s="68" t="e">
        <f aca="true" t="shared" si="2" ref="L11:L27">J11-K11</f>
        <v>#N/A</v>
      </c>
      <c r="O11" s="68">
        <f>Sheet1!F72</f>
        <v>1.2150003459100702</v>
      </c>
    </row>
    <row r="12" spans="1:15" ht="12.75">
      <c r="A12">
        <v>0.8</v>
      </c>
      <c r="B12" s="68">
        <f t="shared" si="0"/>
        <v>12.777600221382444</v>
      </c>
      <c r="C12" s="68">
        <f>A12*Sheet1!D36</f>
        <v>12</v>
      </c>
      <c r="E12" s="68">
        <f t="shared" si="1"/>
        <v>0.7776002213824451</v>
      </c>
      <c r="H12">
        <v>4.5</v>
      </c>
      <c r="I12" s="106">
        <f>(0.5*Sheet1!D80*(3.141593*((Sheet1!D13/2)*(Sheet1!D13/2)))*(H12*H12*H12)*(Sheet1!D81/100))</f>
        <v>1.793340197744058</v>
      </c>
      <c r="J12" s="68">
        <f>VLOOKUP(I12,B5:C334,2,TRUE)</f>
        <v>1.5</v>
      </c>
      <c r="K12" s="68">
        <f>J12/Sheet1!D36*Sheet1!D82</f>
        <v>0.13999999999999999</v>
      </c>
      <c r="L12" s="68">
        <f t="shared" si="2"/>
        <v>1.36</v>
      </c>
      <c r="O12" s="68">
        <f>Sheet1!F72</f>
        <v>1.2150003459100702</v>
      </c>
    </row>
    <row r="13" spans="1:15" ht="12.75">
      <c r="A13">
        <v>0.9</v>
      </c>
      <c r="B13" s="68">
        <f t="shared" si="0"/>
        <v>14.484150280187157</v>
      </c>
      <c r="C13" s="68">
        <f>A13*Sheet1!D36</f>
        <v>13.5</v>
      </c>
      <c r="E13" s="68">
        <f t="shared" si="1"/>
        <v>0.984150280187157</v>
      </c>
      <c r="H13">
        <v>5</v>
      </c>
      <c r="I13" s="106">
        <f>(0.5*Sheet1!D80*(3.141593*((Sheet1!D13/2)*(Sheet1!D13/2)))*(H13*H13*H13)*(Sheet1!D81/100))</f>
        <v>2.460000271253852</v>
      </c>
      <c r="J13" s="68">
        <f>VLOOKUP(I13,B5:C334,2,TRUE)</f>
        <v>1.5</v>
      </c>
      <c r="K13" s="68">
        <f>J13/Sheet1!D36*Sheet1!D82</f>
        <v>0.13999999999999999</v>
      </c>
      <c r="L13" s="68">
        <f t="shared" si="2"/>
        <v>1.36</v>
      </c>
      <c r="O13" s="68">
        <f>Sheet1!F72</f>
        <v>1.2150003459100702</v>
      </c>
    </row>
    <row r="14" spans="1:15" ht="12.75">
      <c r="A14">
        <v>1</v>
      </c>
      <c r="B14" s="68">
        <f t="shared" si="0"/>
        <v>16.21500034591007</v>
      </c>
      <c r="C14" s="68">
        <f>A14*Sheet1!D36</f>
        <v>15</v>
      </c>
      <c r="E14" s="68">
        <f t="shared" si="1"/>
        <v>1.2150003459100702</v>
      </c>
      <c r="H14">
        <v>5.5</v>
      </c>
      <c r="I14" s="106">
        <f>(0.5*Sheet1!D80*(3.141593*((Sheet1!D13/2)*(Sheet1!D13/2)))*(H14*H14*H14)*(Sheet1!D81/100))</f>
        <v>3.274260361038877</v>
      </c>
      <c r="J14" s="68">
        <f>VLOOKUP(I14,B5:C334,2,TRUE)</f>
        <v>3</v>
      </c>
      <c r="K14" s="68">
        <f>J14/Sheet1!D36*Sheet1!D82</f>
        <v>0.27999999999999997</v>
      </c>
      <c r="L14" s="68">
        <f t="shared" si="2"/>
        <v>2.72</v>
      </c>
      <c r="O14" s="68">
        <f>Sheet1!F72</f>
        <v>1.2150003459100702</v>
      </c>
    </row>
    <row r="15" spans="1:15" ht="12.75">
      <c r="A15">
        <v>1.1</v>
      </c>
      <c r="B15" s="68">
        <f t="shared" si="0"/>
        <v>17.970150418551185</v>
      </c>
      <c r="C15" s="68">
        <f>A15*Sheet1!D36</f>
        <v>16.5</v>
      </c>
      <c r="E15" s="68">
        <f t="shared" si="1"/>
        <v>1.4701504185511851</v>
      </c>
      <c r="H15">
        <v>6</v>
      </c>
      <c r="I15" s="106">
        <f>(0.5*Sheet1!D80*(3.141593*((Sheet1!D13/2)*(Sheet1!D13/2)))*(H15*H15*H15)*(Sheet1!D81/100))</f>
        <v>4.250880468726656</v>
      </c>
      <c r="J15" s="68">
        <f>VLOOKUP(I15,B5:C334,2,TRUE)</f>
        <v>3</v>
      </c>
      <c r="K15" s="68">
        <f>J15/Sheet1!D36*Sheet1!D82</f>
        <v>0.27999999999999997</v>
      </c>
      <c r="L15" s="68">
        <f t="shared" si="2"/>
        <v>2.72</v>
      </c>
      <c r="O15" s="68">
        <f>Sheet1!F72</f>
        <v>1.2150003459100702</v>
      </c>
    </row>
    <row r="16" spans="1:15" ht="12.75">
      <c r="A16">
        <v>1.2</v>
      </c>
      <c r="B16" s="68">
        <f t="shared" si="0"/>
        <v>19.7496004981105</v>
      </c>
      <c r="C16" s="68">
        <f>A16*Sheet1!D36</f>
        <v>18</v>
      </c>
      <c r="E16" s="68">
        <f t="shared" si="1"/>
        <v>1.7496004981105011</v>
      </c>
      <c r="H16">
        <v>6.5</v>
      </c>
      <c r="I16" s="106">
        <f>(0.5*Sheet1!D80*(3.141593*((Sheet1!D13/2)*(Sheet1!D13/2)))*(H16*H16*H16)*(Sheet1!D81/100))</f>
        <v>5.404620595944713</v>
      </c>
      <c r="J16" s="68">
        <f>VLOOKUP(I16,B5:C334,2,TRUE)</f>
        <v>4.5</v>
      </c>
      <c r="K16" s="68">
        <f>J16/Sheet1!D36*Sheet1!D82</f>
        <v>0.42</v>
      </c>
      <c r="L16" s="68">
        <f t="shared" si="2"/>
        <v>4.08</v>
      </c>
      <c r="O16" s="68">
        <f>Sheet1!F72</f>
        <v>1.2150003459100702</v>
      </c>
    </row>
    <row r="17" spans="1:15" ht="12.75">
      <c r="A17">
        <v>1.3</v>
      </c>
      <c r="B17" s="68">
        <f t="shared" si="0"/>
        <v>21.553350584588017</v>
      </c>
      <c r="C17" s="68">
        <f>A17*Sheet1!D36</f>
        <v>19.5</v>
      </c>
      <c r="E17" s="68">
        <f t="shared" si="1"/>
        <v>2.053350584588019</v>
      </c>
      <c r="H17">
        <v>7</v>
      </c>
      <c r="I17" s="106">
        <f>(0.5*Sheet1!D80*(3.141593*((Sheet1!D13/2)*(Sheet1!D13/2)))*(H17*H17*H17)*(Sheet1!D81/100))</f>
        <v>6.75024074432057</v>
      </c>
      <c r="J17" s="68">
        <f>VLOOKUP(I17,B5:C334,2,TRUE)</f>
        <v>6</v>
      </c>
      <c r="K17" s="68">
        <f>J17/Sheet1!D36*Sheet1!D82</f>
        <v>0.5599999999999999</v>
      </c>
      <c r="L17" s="68">
        <f t="shared" si="2"/>
        <v>5.44</v>
      </c>
      <c r="O17" s="68">
        <f>Sheet1!F72</f>
        <v>1.2150003459100702</v>
      </c>
    </row>
    <row r="18" spans="1:15" ht="12.75">
      <c r="A18">
        <v>1.4</v>
      </c>
      <c r="B18" s="68">
        <f t="shared" si="0"/>
        <v>23.381400677983738</v>
      </c>
      <c r="C18" s="68">
        <f>A18*Sheet1!D36</f>
        <v>21</v>
      </c>
      <c r="E18" s="68">
        <f t="shared" si="1"/>
        <v>2.3814006779837373</v>
      </c>
      <c r="H18">
        <v>7.5</v>
      </c>
      <c r="I18" s="106">
        <f>(0.5*Sheet1!D80*(3.141593*((Sheet1!D13/2)*(Sheet1!D13/2)))*(H18*H18*H18)*(Sheet1!D81/100))</f>
        <v>8.30250091548175</v>
      </c>
      <c r="J18" s="68">
        <f>VLOOKUP(I18,B5:C334,2,TRUE)</f>
        <v>7.5</v>
      </c>
      <c r="K18" s="68">
        <f>J18/Sheet1!D36*Sheet1!D82</f>
        <v>0.7</v>
      </c>
      <c r="L18" s="68">
        <f t="shared" si="2"/>
        <v>6.8</v>
      </c>
      <c r="O18" s="68">
        <f>Sheet1!F72</f>
        <v>1.2150003459100702</v>
      </c>
    </row>
    <row r="19" spans="1:15" ht="12.75">
      <c r="A19">
        <v>1.5</v>
      </c>
      <c r="B19" s="68">
        <f t="shared" si="0"/>
        <v>25.233750778297658</v>
      </c>
      <c r="C19" s="68">
        <f>A19*Sheet1!D36</f>
        <v>22.5</v>
      </c>
      <c r="E19" s="68">
        <f t="shared" si="1"/>
        <v>2.733750778297658</v>
      </c>
      <c r="H19">
        <v>8</v>
      </c>
      <c r="I19" s="106">
        <f>(0.5*Sheet1!D80*(3.141593*((Sheet1!D13/2)*(Sheet1!D13/2)))*(H19*H19*H19)*(Sheet1!D81/100))</f>
        <v>10.076161111055777</v>
      </c>
      <c r="J19" s="68">
        <f>VLOOKUP(I19,B5:C334,2,TRUE)</f>
        <v>9</v>
      </c>
      <c r="K19" s="68">
        <f>J19/Sheet1!D36*Sheet1!D82</f>
        <v>0.84</v>
      </c>
      <c r="L19" s="68">
        <f t="shared" si="2"/>
        <v>8.16</v>
      </c>
      <c r="O19" s="68">
        <f>Sheet1!F72</f>
        <v>1.2150003459100702</v>
      </c>
    </row>
    <row r="20" spans="1:15" ht="12.75">
      <c r="A20">
        <v>1.6</v>
      </c>
      <c r="B20" s="68">
        <f t="shared" si="0"/>
        <v>27.11040088552978</v>
      </c>
      <c r="C20" s="68">
        <f>A20*Sheet1!D36</f>
        <v>24</v>
      </c>
      <c r="E20" s="68">
        <f t="shared" si="1"/>
        <v>3.1104008855297804</v>
      </c>
      <c r="H20">
        <v>8.5</v>
      </c>
      <c r="I20" s="106">
        <f>(0.5*Sheet1!D80*(3.141593*((Sheet1!D13/2)*(Sheet1!D13/2)))*(H20*H20*H20)*(Sheet1!D81/100))</f>
        <v>12.085981332670174</v>
      </c>
      <c r="J20" s="68">
        <f>VLOOKUP(I20,B5:C334,2,TRUE)</f>
        <v>10.5</v>
      </c>
      <c r="K20" s="68">
        <f>J20/Sheet1!D36*Sheet1!D82</f>
        <v>0.9799999999999999</v>
      </c>
      <c r="L20" s="68">
        <f t="shared" si="2"/>
        <v>9.52</v>
      </c>
      <c r="O20" s="68">
        <f>Sheet1!F72</f>
        <v>1.2150003459100702</v>
      </c>
    </row>
    <row r="21" spans="1:15" ht="12.75">
      <c r="A21">
        <v>1.7</v>
      </c>
      <c r="B21" s="68">
        <f t="shared" si="0"/>
        <v>29.011350999680104</v>
      </c>
      <c r="C21" s="68">
        <f>A21*Sheet1!D36</f>
        <v>25.5</v>
      </c>
      <c r="E21" s="68">
        <f t="shared" si="1"/>
        <v>3.5113509996801024</v>
      </c>
      <c r="H21">
        <v>9</v>
      </c>
      <c r="I21" s="106">
        <f>(0.5*Sheet1!D80*(3.141593*((Sheet1!D13/2)*(Sheet1!D13/2)))*(H21*H21*H21)*(Sheet1!D81/100))</f>
        <v>14.346721581952464</v>
      </c>
      <c r="J21" s="68">
        <f>VLOOKUP(I21,B5:C334,2,TRUE)</f>
        <v>12</v>
      </c>
      <c r="K21" s="68">
        <f>J21/Sheet1!D36*Sheet1!D82</f>
        <v>1.1199999999999999</v>
      </c>
      <c r="L21" s="68">
        <f t="shared" si="2"/>
        <v>10.88</v>
      </c>
      <c r="O21" s="68">
        <f>Sheet1!F72</f>
        <v>1.2150003459100702</v>
      </c>
    </row>
    <row r="22" spans="1:15" ht="12.75">
      <c r="A22">
        <v>1.8</v>
      </c>
      <c r="B22" s="68">
        <f t="shared" si="0"/>
        <v>30.936601120748627</v>
      </c>
      <c r="C22" s="68">
        <f>A22*Sheet1!D36</f>
        <v>27</v>
      </c>
      <c r="E22" s="68">
        <f t="shared" si="1"/>
        <v>3.936601120748628</v>
      </c>
      <c r="H22">
        <v>9.5</v>
      </c>
      <c r="I22" s="106">
        <f>(0.5*Sheet1!D80*(3.141593*((Sheet1!D13/2)*(Sheet1!D13/2)))*(H22*H22*H22)*(Sheet1!D81/100))</f>
        <v>16.873141860530172</v>
      </c>
      <c r="J22" s="68">
        <f>VLOOKUP(I22,B5:C334,2,TRUE)</f>
        <v>15</v>
      </c>
      <c r="K22" s="68">
        <f>J22/Sheet1!D36*Sheet1!D82</f>
        <v>1.4</v>
      </c>
      <c r="L22" s="68">
        <f t="shared" si="2"/>
        <v>13.6</v>
      </c>
      <c r="O22" s="68">
        <f>Sheet1!F72</f>
        <v>1.2150003459100702</v>
      </c>
    </row>
    <row r="23" spans="1:15" ht="12.75">
      <c r="A23">
        <v>1.9</v>
      </c>
      <c r="B23" s="68">
        <f t="shared" si="0"/>
        <v>32.88615124873535</v>
      </c>
      <c r="C23" s="68">
        <f>A23*Sheet1!D36</f>
        <v>28.5</v>
      </c>
      <c r="E23" s="68">
        <f t="shared" si="1"/>
        <v>4.386151248735353</v>
      </c>
      <c r="H23">
        <v>10</v>
      </c>
      <c r="I23" s="106">
        <f>(0.5*Sheet1!D80*(3.141593*((Sheet1!D13/2)*(Sheet1!D13/2)))*(H23*H23*H23)*(Sheet1!D81/100))</f>
        <v>19.680002170030814</v>
      </c>
      <c r="J23" s="68">
        <f>VLOOKUP(I23,B5:C334,2,TRUE)</f>
        <v>16.5</v>
      </c>
      <c r="K23" s="68">
        <f>J23/Sheet1!D36*Sheet1!D82</f>
        <v>1.54</v>
      </c>
      <c r="L23" s="68">
        <f t="shared" si="2"/>
        <v>14.96</v>
      </c>
      <c r="O23" s="68">
        <f>Sheet1!F72</f>
        <v>1.2150003459100702</v>
      </c>
    </row>
    <row r="24" spans="1:15" ht="12.75">
      <c r="A24">
        <v>2</v>
      </c>
      <c r="B24" s="68">
        <f t="shared" si="0"/>
        <v>34.86000138364028</v>
      </c>
      <c r="C24" s="68">
        <f>A24*Sheet1!D36</f>
        <v>30</v>
      </c>
      <c r="E24" s="68">
        <f t="shared" si="1"/>
        <v>4.860001383640281</v>
      </c>
      <c r="H24">
        <v>10.5</v>
      </c>
      <c r="I24" s="106">
        <f>(0.5*Sheet1!D80*(3.141593*((Sheet1!D13/2)*(Sheet1!D13/2)))*(H24*H24*H24)*(Sheet1!D81/100))</f>
        <v>22.78206251208192</v>
      </c>
      <c r="J24" s="68">
        <f>VLOOKUP(I24,B5:C334,2,TRUE)</f>
        <v>19.5</v>
      </c>
      <c r="K24" s="68">
        <f>J24/Sheet1!D36*Sheet1!D82</f>
        <v>1.8199999999999998</v>
      </c>
      <c r="L24" s="68">
        <f t="shared" si="2"/>
        <v>17.68</v>
      </c>
      <c r="O24" s="68">
        <f>Sheet1!F72</f>
        <v>1.2150003459100702</v>
      </c>
    </row>
    <row r="25" spans="1:15" ht="12.75">
      <c r="A25">
        <v>2.1</v>
      </c>
      <c r="B25" s="68">
        <f t="shared" si="0"/>
        <v>36.85815152546341</v>
      </c>
      <c r="C25" s="68">
        <f>A25*Sheet1!D36</f>
        <v>31.5</v>
      </c>
      <c r="E25" s="68">
        <f t="shared" si="1"/>
        <v>5.35815152546341</v>
      </c>
      <c r="H25">
        <v>11</v>
      </c>
      <c r="I25" s="106">
        <f>(0.5*Sheet1!D80*(3.141593*((Sheet1!D13/2)*(Sheet1!D13/2)))*(H25*H25*H25)*(Sheet1!D81/100))</f>
        <v>26.194082888311016</v>
      </c>
      <c r="J25" s="68">
        <f>VLOOKUP(I25,B5:C334,2,TRUE)</f>
        <v>22.5</v>
      </c>
      <c r="K25" s="68">
        <f>J25/Sheet1!D36*Sheet1!D82</f>
        <v>2.0999999999999996</v>
      </c>
      <c r="L25" s="68">
        <f t="shared" si="2"/>
        <v>20.4</v>
      </c>
      <c r="O25" s="68">
        <f>Sheet1!F72</f>
        <v>1.2150003459100702</v>
      </c>
    </row>
    <row r="26" spans="1:15" ht="12.75">
      <c r="A26">
        <v>2.2</v>
      </c>
      <c r="B26" s="68">
        <f t="shared" si="0"/>
        <v>38.88060167420474</v>
      </c>
      <c r="C26" s="68">
        <f>A26*Sheet1!D36</f>
        <v>33</v>
      </c>
      <c r="E26" s="68">
        <f t="shared" si="1"/>
        <v>5.8806016742047404</v>
      </c>
      <c r="H26">
        <v>11.5</v>
      </c>
      <c r="I26" s="106">
        <f>(0.5*Sheet1!D80*(3.141593*((Sheet1!D13/2)*(Sheet1!D13/2)))*(H26*H26*H26)*(Sheet1!D81/100))</f>
        <v>29.930823300345615</v>
      </c>
      <c r="J26" s="68">
        <f>VLOOKUP(I26,B5:C334,2,TRUE)</f>
        <v>25.5</v>
      </c>
      <c r="K26" s="68">
        <f>J26/Sheet1!D36*Sheet1!D82</f>
        <v>2.38</v>
      </c>
      <c r="L26" s="68">
        <f t="shared" si="2"/>
        <v>23.12</v>
      </c>
      <c r="O26" s="68">
        <f>Sheet1!F72</f>
        <v>1.2150003459100702</v>
      </c>
    </row>
    <row r="27" spans="1:15" ht="12.75">
      <c r="A27">
        <v>2.3</v>
      </c>
      <c r="B27" s="68">
        <f t="shared" si="0"/>
        <v>40.92735182986427</v>
      </c>
      <c r="C27" s="68">
        <f>A27*Sheet1!D36</f>
        <v>34.5</v>
      </c>
      <c r="E27" s="68">
        <f t="shared" si="1"/>
        <v>6.4273518298642704</v>
      </c>
      <c r="H27">
        <v>12</v>
      </c>
      <c r="I27" s="106">
        <f>(0.5*Sheet1!D80*(3.141593*((Sheet1!D13/2)*(Sheet1!D13/2)))*(H27*H27*H27)*(Sheet1!D81/100))</f>
        <v>34.00704374981325</v>
      </c>
      <c r="J27" s="68">
        <f>VLOOKUP(I27,B5:C334,2,TRUE)</f>
        <v>28.5</v>
      </c>
      <c r="K27" s="68">
        <f>J27/Sheet1!D36*Sheet1!D82</f>
        <v>2.6599999999999997</v>
      </c>
      <c r="L27" s="68">
        <f t="shared" si="2"/>
        <v>25.84</v>
      </c>
      <c r="O27" s="68">
        <f>Sheet1!F72</f>
        <v>1.2150003459100702</v>
      </c>
    </row>
    <row r="28" spans="1:15" ht="12.75">
      <c r="A28">
        <v>2.4</v>
      </c>
      <c r="B28" s="68">
        <f t="shared" si="0"/>
        <v>42.998401992442005</v>
      </c>
      <c r="C28" s="68">
        <f>A28*Sheet1!D36</f>
        <v>36</v>
      </c>
      <c r="E28" s="68">
        <f t="shared" si="1"/>
        <v>6.9984019924420044</v>
      </c>
      <c r="I28" s="106"/>
      <c r="O28" s="68">
        <f>Sheet1!F72</f>
        <v>1.2150003459100702</v>
      </c>
    </row>
    <row r="29" spans="1:15" ht="12.75">
      <c r="A29">
        <v>2.5</v>
      </c>
      <c r="B29" s="68">
        <f t="shared" si="0"/>
        <v>45.09375216193794</v>
      </c>
      <c r="C29" s="68">
        <f>A29*Sheet1!D36</f>
        <v>37.5</v>
      </c>
      <c r="E29" s="68">
        <f t="shared" si="1"/>
        <v>7.593752161937939</v>
      </c>
      <c r="I29" s="106"/>
      <c r="O29" s="68">
        <f>Sheet1!F72</f>
        <v>1.2150003459100702</v>
      </c>
    </row>
    <row r="30" spans="1:15" ht="12.75">
      <c r="A30">
        <v>2.6</v>
      </c>
      <c r="B30" s="68">
        <f t="shared" si="0"/>
        <v>47.213402338352076</v>
      </c>
      <c r="C30" s="68">
        <f>A30*Sheet1!D36</f>
        <v>39</v>
      </c>
      <c r="E30" s="68">
        <f t="shared" si="1"/>
        <v>8.213402338352076</v>
      </c>
      <c r="I30" s="106"/>
      <c r="O30" s="68">
        <f>Sheet1!F72</f>
        <v>1.2150003459100702</v>
      </c>
    </row>
    <row r="31" spans="1:15" ht="12.75">
      <c r="A31">
        <v>2.7</v>
      </c>
      <c r="B31" s="68">
        <f t="shared" si="0"/>
        <v>49.35735252168441</v>
      </c>
      <c r="C31" s="68">
        <f>A31*Sheet1!D36</f>
        <v>40.5</v>
      </c>
      <c r="E31" s="68">
        <f t="shared" si="1"/>
        <v>8.857352521684414</v>
      </c>
      <c r="I31" s="106"/>
      <c r="O31" s="68">
        <f>Sheet1!F72</f>
        <v>1.2150003459100702</v>
      </c>
    </row>
    <row r="32" spans="1:15" ht="12.75">
      <c r="A32">
        <v>2.8</v>
      </c>
      <c r="B32" s="68">
        <f t="shared" si="0"/>
        <v>51.52560271193495</v>
      </c>
      <c r="C32" s="68">
        <f>A32*Sheet1!D36</f>
        <v>42</v>
      </c>
      <c r="E32" s="68">
        <f t="shared" si="1"/>
        <v>9.52560271193495</v>
      </c>
      <c r="I32" s="106"/>
      <c r="O32" s="68">
        <f>Sheet1!F72</f>
        <v>1.2150003459100702</v>
      </c>
    </row>
    <row r="33" spans="1:15" ht="12.75">
      <c r="A33">
        <v>2.9</v>
      </c>
      <c r="B33" s="68">
        <f t="shared" si="0"/>
        <v>53.718152909103694</v>
      </c>
      <c r="C33" s="68">
        <f>A33*Sheet1!D36</f>
        <v>43.5</v>
      </c>
      <c r="E33" s="68">
        <f t="shared" si="1"/>
        <v>10.21815290910369</v>
      </c>
      <c r="I33" s="106"/>
      <c r="O33" s="68">
        <f>Sheet1!F72</f>
        <v>1.2150003459100702</v>
      </c>
    </row>
    <row r="34" spans="1:15" ht="12.75">
      <c r="A34">
        <v>3</v>
      </c>
      <c r="B34" s="68">
        <f t="shared" si="0"/>
        <v>55.93500311319063</v>
      </c>
      <c r="C34" s="68">
        <f>A34*Sheet1!D36</f>
        <v>45</v>
      </c>
      <c r="E34" s="68">
        <f t="shared" si="1"/>
        <v>10.935003113190632</v>
      </c>
      <c r="I34" s="106"/>
      <c r="O34" s="68">
        <f>Sheet1!F72</f>
        <v>1.2150003459100702</v>
      </c>
    </row>
    <row r="35" spans="1:15" ht="12.75">
      <c r="A35">
        <v>3.1</v>
      </c>
      <c r="B35" s="68">
        <f t="shared" si="0"/>
        <v>58.17615332419578</v>
      </c>
      <c r="C35" s="68">
        <f>A35*Sheet1!D36</f>
        <v>46.5</v>
      </c>
      <c r="E35" s="68">
        <f t="shared" si="1"/>
        <v>11.676153324195777</v>
      </c>
      <c r="O35" s="68">
        <f>Sheet1!F72</f>
        <v>1.2150003459100702</v>
      </c>
    </row>
    <row r="36" spans="1:15" ht="12.75">
      <c r="A36">
        <v>3.2</v>
      </c>
      <c r="B36" s="68">
        <f t="shared" si="0"/>
        <v>60.441603542119125</v>
      </c>
      <c r="C36" s="68">
        <f>A36*Sheet1!D36</f>
        <v>48</v>
      </c>
      <c r="E36" s="68">
        <f t="shared" si="1"/>
        <v>12.441603542119122</v>
      </c>
      <c r="O36" s="68">
        <f>Sheet1!F72</f>
        <v>1.2150003459100702</v>
      </c>
    </row>
    <row r="37" spans="1:15" ht="12.75">
      <c r="A37">
        <v>3.3</v>
      </c>
      <c r="B37" s="68">
        <f t="shared" si="0"/>
        <v>62.731353766960666</v>
      </c>
      <c r="C37" s="68">
        <f>A37*Sheet1!D36</f>
        <v>49.5</v>
      </c>
      <c r="E37" s="68">
        <f t="shared" si="1"/>
        <v>13.231353766960662</v>
      </c>
      <c r="O37" s="68">
        <f>Sheet1!F72</f>
        <v>1.2150003459100702</v>
      </c>
    </row>
    <row r="38" spans="1:15" ht="12.75">
      <c r="A38">
        <v>3.4</v>
      </c>
      <c r="B38" s="68">
        <f t="shared" si="0"/>
        <v>65.04540399872042</v>
      </c>
      <c r="C38" s="68">
        <f>A38*Sheet1!D36</f>
        <v>51</v>
      </c>
      <c r="E38" s="68">
        <f t="shared" si="1"/>
        <v>14.04540399872041</v>
      </c>
      <c r="O38" s="68">
        <f>Sheet1!F72</f>
        <v>1.2150003459100702</v>
      </c>
    </row>
    <row r="39" spans="1:15" ht="12.75">
      <c r="A39">
        <v>3.5</v>
      </c>
      <c r="B39" s="68">
        <f t="shared" si="0"/>
        <v>67.38375423739836</v>
      </c>
      <c r="C39" s="68">
        <f>A39*Sheet1!D36</f>
        <v>52.5</v>
      </c>
      <c r="E39" s="68">
        <f t="shared" si="1"/>
        <v>14.88375423739836</v>
      </c>
      <c r="O39" s="68">
        <f>Sheet1!F72</f>
        <v>1.2150003459100702</v>
      </c>
    </row>
    <row r="40" spans="1:15" ht="12.75">
      <c r="A40">
        <v>3.6</v>
      </c>
      <c r="B40" s="68">
        <f t="shared" si="0"/>
        <v>69.7464044829945</v>
      </c>
      <c r="C40" s="68">
        <f>A40*Sheet1!D36</f>
        <v>54</v>
      </c>
      <c r="E40" s="68">
        <f t="shared" si="1"/>
        <v>15.746404482994512</v>
      </c>
      <c r="O40" s="68">
        <f>Sheet1!F72</f>
        <v>1.2150003459100702</v>
      </c>
    </row>
    <row r="41" spans="1:15" ht="12.75">
      <c r="A41">
        <v>3.7</v>
      </c>
      <c r="B41" s="68">
        <f t="shared" si="0"/>
        <v>72.13335473550886</v>
      </c>
      <c r="C41" s="68">
        <f>A41*Sheet1!D36</f>
        <v>55.5</v>
      </c>
      <c r="E41" s="68">
        <f t="shared" si="1"/>
        <v>16.633354735508863</v>
      </c>
      <c r="O41" s="68">
        <f>Sheet1!F72</f>
        <v>1.2150003459100702</v>
      </c>
    </row>
    <row r="42" spans="1:15" ht="12.75">
      <c r="A42">
        <v>3.8</v>
      </c>
      <c r="B42" s="68">
        <f t="shared" si="0"/>
        <v>74.54460499494141</v>
      </c>
      <c r="C42" s="68">
        <f>A42*Sheet1!D36</f>
        <v>57</v>
      </c>
      <c r="E42" s="68">
        <f t="shared" si="1"/>
        <v>17.544604994941412</v>
      </c>
      <c r="O42" s="68">
        <f>Sheet1!F72</f>
        <v>1.2150003459100702</v>
      </c>
    </row>
    <row r="43" spans="1:15" ht="12.75">
      <c r="A43">
        <v>3.9</v>
      </c>
      <c r="B43" s="68">
        <f t="shared" si="0"/>
        <v>76.98015526129217</v>
      </c>
      <c r="C43" s="68">
        <f>A43*Sheet1!D36</f>
        <v>58.5</v>
      </c>
      <c r="E43" s="68">
        <f t="shared" si="1"/>
        <v>18.48015526129217</v>
      </c>
      <c r="O43" s="68">
        <f>Sheet1!F72</f>
        <v>1.2150003459100702</v>
      </c>
    </row>
    <row r="44" spans="1:15" ht="12.75">
      <c r="A44">
        <v>4</v>
      </c>
      <c r="B44" s="68">
        <f t="shared" si="0"/>
        <v>79.44000553456112</v>
      </c>
      <c r="C44" s="68">
        <f>A44*Sheet1!D36</f>
        <v>60</v>
      </c>
      <c r="E44" s="68">
        <f t="shared" si="1"/>
        <v>19.440005534561124</v>
      </c>
      <c r="O44" s="68">
        <f>Sheet1!F72</f>
        <v>1.2150003459100702</v>
      </c>
    </row>
    <row r="45" spans="1:15" ht="12.75">
      <c r="A45">
        <v>4.1</v>
      </c>
      <c r="B45" s="68">
        <f t="shared" si="0"/>
        <v>81.92415581474827</v>
      </c>
      <c r="C45" s="68">
        <f>A45*Sheet1!D36</f>
        <v>61.49999999999999</v>
      </c>
      <c r="E45" s="68">
        <f t="shared" si="1"/>
        <v>20.42415581474828</v>
      </c>
      <c r="O45" s="68">
        <f>Sheet1!F72</f>
        <v>1.2150003459100702</v>
      </c>
    </row>
    <row r="46" spans="1:15" ht="12.75">
      <c r="A46">
        <v>4.2</v>
      </c>
      <c r="B46" s="68">
        <f t="shared" si="0"/>
        <v>84.43260610185364</v>
      </c>
      <c r="C46" s="68">
        <f>A46*Sheet1!D36</f>
        <v>63</v>
      </c>
      <c r="E46" s="68">
        <f t="shared" si="1"/>
        <v>21.43260610185364</v>
      </c>
      <c r="O46" s="68">
        <f>Sheet1!F72</f>
        <v>1.2150003459100702</v>
      </c>
    </row>
    <row r="47" spans="1:15" ht="12.75">
      <c r="A47">
        <v>4.3</v>
      </c>
      <c r="B47" s="68">
        <f t="shared" si="0"/>
        <v>86.9653563958772</v>
      </c>
      <c r="C47" s="68">
        <f>A47*Sheet1!D36</f>
        <v>64.5</v>
      </c>
      <c r="E47" s="68">
        <f t="shared" si="1"/>
        <v>22.465356395877198</v>
      </c>
      <c r="O47" s="68">
        <f>Sheet1!F72</f>
        <v>1.2150003459100702</v>
      </c>
    </row>
    <row r="48" spans="1:15" ht="12.75">
      <c r="A48">
        <v>4.4</v>
      </c>
      <c r="B48" s="68">
        <f t="shared" si="0"/>
        <v>89.52240669681896</v>
      </c>
      <c r="C48" s="68">
        <f>A48*Sheet1!D36</f>
        <v>66</v>
      </c>
      <c r="E48" s="68">
        <f t="shared" si="1"/>
        <v>23.522406696818962</v>
      </c>
      <c r="O48" s="68">
        <f>Sheet1!F72</f>
        <v>1.2150003459100702</v>
      </c>
    </row>
    <row r="49" spans="1:15" ht="12.75">
      <c r="A49">
        <v>4.5</v>
      </c>
      <c r="B49" s="68">
        <f t="shared" si="0"/>
        <v>92.10375700467893</v>
      </c>
      <c r="C49" s="68">
        <f>A49*Sheet1!D36</f>
        <v>67.5</v>
      </c>
      <c r="E49" s="68">
        <f t="shared" si="1"/>
        <v>24.603757004678922</v>
      </c>
      <c r="O49" s="68">
        <f>Sheet1!F72</f>
        <v>1.2150003459100702</v>
      </c>
    </row>
    <row r="50" spans="1:15" ht="12.75">
      <c r="A50">
        <v>4.6</v>
      </c>
      <c r="B50" s="68">
        <f t="shared" si="0"/>
        <v>94.70940731945709</v>
      </c>
      <c r="C50" s="68">
        <f>A50*Sheet1!D36</f>
        <v>69</v>
      </c>
      <c r="E50" s="68">
        <f t="shared" si="1"/>
        <v>25.709407319457082</v>
      </c>
      <c r="O50" s="68">
        <f>Sheet1!F72</f>
        <v>1.2150003459100702</v>
      </c>
    </row>
    <row r="51" spans="1:15" ht="12.75">
      <c r="A51">
        <v>4.7</v>
      </c>
      <c r="B51" s="68">
        <f t="shared" si="0"/>
        <v>97.33935764115346</v>
      </c>
      <c r="C51" s="68">
        <f>A51*Sheet1!D36</f>
        <v>70.5</v>
      </c>
      <c r="E51" s="68">
        <f t="shared" si="1"/>
        <v>26.839357641153455</v>
      </c>
      <c r="O51" s="68">
        <f>Sheet1!F72</f>
        <v>1.2150003459100702</v>
      </c>
    </row>
    <row r="52" spans="1:15" ht="12.75">
      <c r="A52">
        <v>4.8</v>
      </c>
      <c r="B52" s="68">
        <f t="shared" si="0"/>
        <v>99.99360796976802</v>
      </c>
      <c r="C52" s="68">
        <f>A52*Sheet1!D36</f>
        <v>72</v>
      </c>
      <c r="E52" s="68">
        <f t="shared" si="1"/>
        <v>27.993607969768018</v>
      </c>
      <c r="O52" s="68">
        <f>Sheet1!F72</f>
        <v>1.2150003459100702</v>
      </c>
    </row>
    <row r="53" spans="1:15" ht="12.75">
      <c r="A53">
        <v>4.9</v>
      </c>
      <c r="B53" s="68">
        <f t="shared" si="0"/>
        <v>102.6721583053008</v>
      </c>
      <c r="C53" s="68">
        <f>A53*Sheet1!D36</f>
        <v>73.5</v>
      </c>
      <c r="E53" s="68">
        <f t="shared" si="1"/>
        <v>29.172158305300794</v>
      </c>
      <c r="O53" s="68">
        <f>Sheet1!F72</f>
        <v>1.2150003459100702</v>
      </c>
    </row>
    <row r="54" spans="1:15" ht="12.75">
      <c r="A54">
        <v>5</v>
      </c>
      <c r="B54" s="68">
        <f t="shared" si="0"/>
        <v>105.37500864775176</v>
      </c>
      <c r="C54" s="68">
        <f>A54*Sheet1!D36</f>
        <v>75</v>
      </c>
      <c r="E54" s="68">
        <f t="shared" si="1"/>
        <v>30.375008647751756</v>
      </c>
      <c r="O54" s="68">
        <f>Sheet1!F72</f>
        <v>1.2150003459100702</v>
      </c>
    </row>
    <row r="55" spans="1:15" ht="12.75">
      <c r="A55">
        <v>5.1</v>
      </c>
      <c r="B55" s="68">
        <f t="shared" si="0"/>
        <v>108.10215899712092</v>
      </c>
      <c r="C55" s="68">
        <f>A55*Sheet1!D36</f>
        <v>76.5</v>
      </c>
      <c r="E55" s="68">
        <f t="shared" si="1"/>
        <v>31.602158997120924</v>
      </c>
      <c r="O55" s="68">
        <f>Sheet1!F72</f>
        <v>1.2150003459100702</v>
      </c>
    </row>
    <row r="56" spans="1:15" ht="12.75">
      <c r="A56">
        <v>5.2</v>
      </c>
      <c r="B56" s="68">
        <f t="shared" si="0"/>
        <v>110.8536093534083</v>
      </c>
      <c r="C56" s="68">
        <f>A56*Sheet1!D36</f>
        <v>78</v>
      </c>
      <c r="E56" s="68">
        <f t="shared" si="1"/>
        <v>32.8536093534083</v>
      </c>
      <c r="O56" s="68">
        <f>Sheet1!F72</f>
        <v>1.2150003459100702</v>
      </c>
    </row>
    <row r="57" spans="1:15" ht="12.75">
      <c r="A57">
        <v>5.3</v>
      </c>
      <c r="B57" s="68">
        <f t="shared" si="0"/>
        <v>113.62935971661386</v>
      </c>
      <c r="C57" s="68">
        <f>A57*Sheet1!D36</f>
        <v>79.5</v>
      </c>
      <c r="E57" s="68">
        <f t="shared" si="1"/>
        <v>34.12935971661387</v>
      </c>
      <c r="O57" s="68">
        <f>Sheet1!F72</f>
        <v>1.2150003459100702</v>
      </c>
    </row>
    <row r="58" spans="1:15" ht="12.75">
      <c r="A58">
        <v>5.4</v>
      </c>
      <c r="B58" s="68">
        <f t="shared" si="0"/>
        <v>116.42941008673765</v>
      </c>
      <c r="C58" s="68">
        <f>A58*Sheet1!D36</f>
        <v>81</v>
      </c>
      <c r="E58" s="68">
        <f t="shared" si="1"/>
        <v>35.429410086737654</v>
      </c>
      <c r="O58" s="68">
        <f>Sheet1!F72</f>
        <v>1.2150003459100702</v>
      </c>
    </row>
    <row r="59" spans="1:15" ht="12.75">
      <c r="A59">
        <v>5.5</v>
      </c>
      <c r="B59" s="68">
        <f t="shared" si="0"/>
        <v>119.25376046377963</v>
      </c>
      <c r="C59" s="68">
        <f>A59*Sheet1!D36</f>
        <v>82.5</v>
      </c>
      <c r="E59" s="68">
        <f t="shared" si="1"/>
        <v>36.75376046377963</v>
      </c>
      <c r="O59" s="68">
        <f>Sheet1!F72</f>
        <v>1.2150003459100702</v>
      </c>
    </row>
    <row r="60" spans="1:15" ht="12.75">
      <c r="A60">
        <v>5.6</v>
      </c>
      <c r="B60" s="68">
        <f t="shared" si="0"/>
        <v>122.1024108477398</v>
      </c>
      <c r="C60" s="68">
        <f>A60*Sheet1!D36</f>
        <v>84</v>
      </c>
      <c r="E60" s="68">
        <f t="shared" si="1"/>
        <v>38.1024108477398</v>
      </c>
      <c r="O60" s="68">
        <f>Sheet1!F72</f>
        <v>1.2150003459100702</v>
      </c>
    </row>
    <row r="61" spans="1:15" ht="12.75">
      <c r="A61">
        <v>5.7</v>
      </c>
      <c r="B61" s="68">
        <f t="shared" si="0"/>
        <v>124.97536123861818</v>
      </c>
      <c r="C61" s="68">
        <f>A61*Sheet1!D36</f>
        <v>85.5</v>
      </c>
      <c r="E61" s="68">
        <f t="shared" si="1"/>
        <v>39.475361238618184</v>
      </c>
      <c r="O61" s="68">
        <f>Sheet1!F72</f>
        <v>1.2150003459100702</v>
      </c>
    </row>
    <row r="62" spans="1:15" ht="12.75">
      <c r="A62">
        <v>5.8</v>
      </c>
      <c r="B62" s="68">
        <f t="shared" si="0"/>
        <v>127.87261163641476</v>
      </c>
      <c r="C62" s="68">
        <f>A62*Sheet1!D36</f>
        <v>87</v>
      </c>
      <c r="E62" s="68">
        <f t="shared" si="1"/>
        <v>40.87261163641476</v>
      </c>
      <c r="O62" s="68">
        <f>Sheet1!F72</f>
        <v>1.2150003459100702</v>
      </c>
    </row>
    <row r="63" spans="1:15" ht="12.75">
      <c r="A63">
        <v>5.9</v>
      </c>
      <c r="B63" s="68">
        <f t="shared" si="0"/>
        <v>130.79416204112954</v>
      </c>
      <c r="C63" s="68">
        <f>A63*Sheet1!D36</f>
        <v>88.5</v>
      </c>
      <c r="E63" s="68">
        <f t="shared" si="1"/>
        <v>42.294162041129546</v>
      </c>
      <c r="O63" s="68">
        <f>Sheet1!F72</f>
        <v>1.2150003459100702</v>
      </c>
    </row>
    <row r="64" spans="1:15" ht="12.75">
      <c r="A64">
        <v>6</v>
      </c>
      <c r="B64" s="68">
        <f t="shared" si="0"/>
        <v>133.74001245276253</v>
      </c>
      <c r="C64" s="68">
        <f>A64*Sheet1!D36</f>
        <v>90</v>
      </c>
      <c r="E64" s="68">
        <f t="shared" si="1"/>
        <v>43.74001245276253</v>
      </c>
      <c r="O64" s="68">
        <f>Sheet1!F72</f>
        <v>1.2150003459100702</v>
      </c>
    </row>
    <row r="65" spans="1:15" ht="12.75">
      <c r="A65">
        <v>6.1</v>
      </c>
      <c r="B65" s="68">
        <f t="shared" si="0"/>
        <v>136.7101628713137</v>
      </c>
      <c r="C65" s="68">
        <f>A65*Sheet1!D36</f>
        <v>91.5</v>
      </c>
      <c r="E65" s="68">
        <f t="shared" si="1"/>
        <v>45.210162871313706</v>
      </c>
      <c r="O65" s="68">
        <f>Sheet1!F72</f>
        <v>1.2150003459100702</v>
      </c>
    </row>
    <row r="66" spans="1:15" ht="12.75">
      <c r="A66">
        <v>6.2</v>
      </c>
      <c r="B66" s="68">
        <f t="shared" si="0"/>
        <v>139.70461329678312</v>
      </c>
      <c r="C66" s="68">
        <f>A66*Sheet1!D36</f>
        <v>93</v>
      </c>
      <c r="E66" s="68">
        <f t="shared" si="1"/>
        <v>46.70461329678311</v>
      </c>
      <c r="O66" s="68">
        <f>Sheet1!F72</f>
        <v>1.2150003459100702</v>
      </c>
    </row>
    <row r="67" spans="1:15" ht="12.75">
      <c r="A67">
        <v>6.3</v>
      </c>
      <c r="B67" s="68">
        <f t="shared" si="0"/>
        <v>142.72336372917067</v>
      </c>
      <c r="C67" s="68">
        <f>A67*Sheet1!D36</f>
        <v>94.5</v>
      </c>
      <c r="E67" s="68">
        <f t="shared" si="1"/>
        <v>48.223363729170686</v>
      </c>
      <c r="O67" s="68">
        <f>Sheet1!F72</f>
        <v>1.2150003459100702</v>
      </c>
    </row>
    <row r="68" spans="1:15" ht="12.75">
      <c r="A68">
        <v>6.4</v>
      </c>
      <c r="B68" s="68">
        <f t="shared" si="0"/>
        <v>145.7664141684765</v>
      </c>
      <c r="C68" s="68">
        <f>A68*Sheet1!D36</f>
        <v>96</v>
      </c>
      <c r="E68" s="68">
        <f t="shared" si="1"/>
        <v>49.76641416847649</v>
      </c>
      <c r="O68" s="68">
        <f>Sheet1!F72</f>
        <v>1.2150003459100702</v>
      </c>
    </row>
    <row r="69" spans="1:15" ht="12.75">
      <c r="A69">
        <v>6.5</v>
      </c>
      <c r="B69" s="68">
        <f aca="true" t="shared" si="3" ref="B69:B132">C69+E69</f>
        <v>148.83376461470047</v>
      </c>
      <c r="C69" s="68">
        <f>A69*Sheet1!D36</f>
        <v>97.5</v>
      </c>
      <c r="E69" s="68">
        <f aca="true" t="shared" si="4" ref="E69:E132">(A69*A69)*O69</f>
        <v>51.33376461470047</v>
      </c>
      <c r="O69" s="68">
        <f>Sheet1!F72</f>
        <v>1.2150003459100702</v>
      </c>
    </row>
    <row r="70" spans="1:15" ht="12.75">
      <c r="A70">
        <v>6.6</v>
      </c>
      <c r="B70" s="68">
        <f t="shared" si="3"/>
        <v>151.92541506784266</v>
      </c>
      <c r="C70" s="68">
        <f>A70*Sheet1!D36</f>
        <v>99</v>
      </c>
      <c r="E70" s="68">
        <f t="shared" si="4"/>
        <v>52.92541506784265</v>
      </c>
      <c r="O70" s="68">
        <f>Sheet1!F72</f>
        <v>1.2150003459100702</v>
      </c>
    </row>
    <row r="71" spans="1:15" ht="12.75">
      <c r="A71">
        <v>6.7</v>
      </c>
      <c r="B71" s="68">
        <f t="shared" si="3"/>
        <v>155.04136552790305</v>
      </c>
      <c r="C71" s="68">
        <f>A71*Sheet1!D36</f>
        <v>100.5</v>
      </c>
      <c r="E71" s="68">
        <f t="shared" si="4"/>
        <v>54.541365527903054</v>
      </c>
      <c r="O71" s="68">
        <f>Sheet1!F72</f>
        <v>1.2150003459100702</v>
      </c>
    </row>
    <row r="72" spans="1:15" ht="12.75">
      <c r="A72">
        <v>6.8</v>
      </c>
      <c r="B72" s="68">
        <f t="shared" si="3"/>
        <v>158.18161599488164</v>
      </c>
      <c r="C72" s="68">
        <f>A72*Sheet1!D36</f>
        <v>102</v>
      </c>
      <c r="E72" s="68">
        <f t="shared" si="4"/>
        <v>56.18161599488164</v>
      </c>
      <c r="O72" s="68">
        <f>Sheet1!F72</f>
        <v>1.2150003459100702</v>
      </c>
    </row>
    <row r="73" spans="1:15" ht="12.75">
      <c r="A73">
        <v>6.9</v>
      </c>
      <c r="B73" s="68">
        <f t="shared" si="3"/>
        <v>161.34616646877845</v>
      </c>
      <c r="C73" s="68">
        <f>A73*Sheet1!D36</f>
        <v>103.5</v>
      </c>
      <c r="E73" s="68">
        <f t="shared" si="4"/>
        <v>57.84616646877845</v>
      </c>
      <c r="O73" s="68">
        <f>Sheet1!F72</f>
        <v>1.2150003459100702</v>
      </c>
    </row>
    <row r="74" spans="1:15" ht="12.75">
      <c r="A74">
        <v>7</v>
      </c>
      <c r="B74" s="68">
        <f t="shared" si="3"/>
        <v>164.53501694959346</v>
      </c>
      <c r="C74" s="68">
        <f>A74*Sheet1!D36</f>
        <v>105</v>
      </c>
      <c r="E74" s="68">
        <f t="shared" si="4"/>
        <v>59.53501694959344</v>
      </c>
      <c r="O74" s="68">
        <f>Sheet1!F72</f>
        <v>1.2150003459100702</v>
      </c>
    </row>
    <row r="75" spans="1:15" ht="12.75">
      <c r="A75">
        <v>7.1</v>
      </c>
      <c r="B75" s="68">
        <f t="shared" si="3"/>
        <v>167.74816743732663</v>
      </c>
      <c r="C75" s="68">
        <f>A75*Sheet1!D36</f>
        <v>106.5</v>
      </c>
      <c r="E75" s="68">
        <f t="shared" si="4"/>
        <v>61.248167437326636</v>
      </c>
      <c r="O75" s="68">
        <f>Sheet1!F72</f>
        <v>1.2150003459100702</v>
      </c>
    </row>
    <row r="76" spans="1:15" ht="12.75">
      <c r="A76">
        <v>7.2</v>
      </c>
      <c r="B76" s="68">
        <f t="shared" si="3"/>
        <v>170.98561793197806</v>
      </c>
      <c r="C76" s="68">
        <f>A76*Sheet1!D36</f>
        <v>108</v>
      </c>
      <c r="E76" s="68">
        <f t="shared" si="4"/>
        <v>62.98561793197805</v>
      </c>
      <c r="O76" s="68">
        <f>Sheet1!F72</f>
        <v>1.2150003459100702</v>
      </c>
    </row>
    <row r="77" spans="1:15" ht="12.75">
      <c r="A77">
        <v>7.3</v>
      </c>
      <c r="B77" s="68">
        <f t="shared" si="3"/>
        <v>174.24736843354765</v>
      </c>
      <c r="C77" s="68">
        <f>A77*Sheet1!D36</f>
        <v>109.5</v>
      </c>
      <c r="E77" s="68">
        <f t="shared" si="4"/>
        <v>64.74736843354763</v>
      </c>
      <c r="O77" s="68">
        <f>Sheet1!F72</f>
        <v>1.2150003459100702</v>
      </c>
    </row>
    <row r="78" spans="1:15" ht="12.75">
      <c r="A78">
        <v>7.4</v>
      </c>
      <c r="B78" s="68">
        <f t="shared" si="3"/>
        <v>177.53341894203544</v>
      </c>
      <c r="C78" s="68">
        <f>A78*Sheet1!D36</f>
        <v>111</v>
      </c>
      <c r="E78" s="68">
        <f t="shared" si="4"/>
        <v>66.53341894203545</v>
      </c>
      <c r="O78" s="68">
        <f>Sheet1!F72</f>
        <v>1.2150003459100702</v>
      </c>
    </row>
    <row r="79" spans="1:15" ht="12.75">
      <c r="A79">
        <v>7.5</v>
      </c>
      <c r="B79" s="68">
        <f t="shared" si="3"/>
        <v>180.84376945744145</v>
      </c>
      <c r="C79" s="68">
        <f>A79*Sheet1!D36</f>
        <v>112.5</v>
      </c>
      <c r="E79" s="68">
        <f t="shared" si="4"/>
        <v>68.34376945744145</v>
      </c>
      <c r="O79" s="68">
        <f>Sheet1!F72</f>
        <v>1.2150003459100702</v>
      </c>
    </row>
    <row r="80" spans="1:15" ht="12.75">
      <c r="A80">
        <v>7.6</v>
      </c>
      <c r="B80" s="68">
        <f t="shared" si="3"/>
        <v>184.17841997976564</v>
      </c>
      <c r="C80" s="68">
        <f>A80*Sheet1!D36</f>
        <v>114</v>
      </c>
      <c r="E80" s="68">
        <f t="shared" si="4"/>
        <v>70.17841997976565</v>
      </c>
      <c r="O80" s="68">
        <f>Sheet1!F72</f>
        <v>1.2150003459100702</v>
      </c>
    </row>
    <row r="81" spans="1:15" ht="12.75">
      <c r="A81">
        <v>7.7</v>
      </c>
      <c r="B81" s="68">
        <f t="shared" si="3"/>
        <v>187.53737050900807</v>
      </c>
      <c r="C81" s="68">
        <f>A81*Sheet1!D36</f>
        <v>115.5</v>
      </c>
      <c r="E81" s="68">
        <f t="shared" si="4"/>
        <v>72.03737050900807</v>
      </c>
      <c r="O81" s="68">
        <f>Sheet1!F72</f>
        <v>1.2150003459100702</v>
      </c>
    </row>
    <row r="82" spans="1:15" ht="12.75">
      <c r="A82">
        <v>7.8</v>
      </c>
      <c r="B82" s="68">
        <f t="shared" si="3"/>
        <v>190.92062104516867</v>
      </c>
      <c r="C82" s="68">
        <f>A82*Sheet1!D36</f>
        <v>117</v>
      </c>
      <c r="E82" s="68">
        <f t="shared" si="4"/>
        <v>73.92062104516867</v>
      </c>
      <c r="O82" s="68">
        <f>Sheet1!F72</f>
        <v>1.2150003459100702</v>
      </c>
    </row>
    <row r="83" spans="1:15" ht="12.75">
      <c r="A83">
        <v>7.9</v>
      </c>
      <c r="B83" s="68">
        <f t="shared" si="3"/>
        <v>194.32817158824747</v>
      </c>
      <c r="C83" s="68">
        <f>A83*Sheet1!D36</f>
        <v>118.5</v>
      </c>
      <c r="E83" s="68">
        <f t="shared" si="4"/>
        <v>75.82817158824749</v>
      </c>
      <c r="O83" s="68">
        <f>Sheet1!F72</f>
        <v>1.2150003459100702</v>
      </c>
    </row>
    <row r="84" spans="1:15" ht="12.75">
      <c r="A84">
        <v>8</v>
      </c>
      <c r="B84" s="68">
        <f t="shared" si="3"/>
        <v>197.7600221382445</v>
      </c>
      <c r="C84" s="68">
        <f>A84*Sheet1!D36</f>
        <v>120</v>
      </c>
      <c r="E84" s="68">
        <f t="shared" si="4"/>
        <v>77.7600221382445</v>
      </c>
      <c r="O84" s="68">
        <f>Sheet1!F72</f>
        <v>1.2150003459100702</v>
      </c>
    </row>
    <row r="85" spans="1:15" ht="12.75">
      <c r="A85">
        <v>8.1</v>
      </c>
      <c r="B85" s="68">
        <f t="shared" si="3"/>
        <v>201.2161726951597</v>
      </c>
      <c r="C85" s="68">
        <f>A85*Sheet1!D36</f>
        <v>121.5</v>
      </c>
      <c r="E85" s="68">
        <f t="shared" si="4"/>
        <v>79.71617269515971</v>
      </c>
      <c r="O85" s="68">
        <f>Sheet1!F72</f>
        <v>1.2150003459100702</v>
      </c>
    </row>
    <row r="86" spans="1:15" ht="12.75">
      <c r="A86">
        <v>8.2</v>
      </c>
      <c r="B86" s="68">
        <f t="shared" si="3"/>
        <v>204.6966232589931</v>
      </c>
      <c r="C86" s="68">
        <f>A86*Sheet1!D36</f>
        <v>122.99999999999999</v>
      </c>
      <c r="E86" s="68">
        <f t="shared" si="4"/>
        <v>81.69662325899311</v>
      </c>
      <c r="O86" s="68">
        <f>Sheet1!F72</f>
        <v>1.2150003459100702</v>
      </c>
    </row>
    <row r="87" spans="1:15" ht="12.75">
      <c r="A87">
        <v>8.3</v>
      </c>
      <c r="B87" s="68">
        <f t="shared" si="3"/>
        <v>208.20137382974477</v>
      </c>
      <c r="C87" s="68">
        <f>A87*Sheet1!D36</f>
        <v>124.50000000000001</v>
      </c>
      <c r="E87" s="68">
        <f t="shared" si="4"/>
        <v>83.70137382974475</v>
      </c>
      <c r="O87" s="68">
        <f>Sheet1!F72</f>
        <v>1.2150003459100702</v>
      </c>
    </row>
    <row r="88" spans="1:15" ht="12.75">
      <c r="A88">
        <v>8.4</v>
      </c>
      <c r="B88" s="68">
        <f t="shared" si="3"/>
        <v>211.73042440741455</v>
      </c>
      <c r="C88" s="68">
        <f>A88*Sheet1!D36</f>
        <v>126</v>
      </c>
      <c r="E88" s="68">
        <f t="shared" si="4"/>
        <v>85.73042440741456</v>
      </c>
      <c r="O88" s="68">
        <f>Sheet1!F72</f>
        <v>1.2150003459100702</v>
      </c>
    </row>
    <row r="89" spans="1:15" ht="12.75">
      <c r="A89">
        <v>8.5</v>
      </c>
      <c r="B89" s="68">
        <f t="shared" si="3"/>
        <v>215.28377499200258</v>
      </c>
      <c r="C89" s="68">
        <f>A89*Sheet1!D36</f>
        <v>127.5</v>
      </c>
      <c r="E89" s="68">
        <f t="shared" si="4"/>
        <v>87.78377499200258</v>
      </c>
      <c r="O89" s="68">
        <f>Sheet1!F72</f>
        <v>1.2150003459100702</v>
      </c>
    </row>
    <row r="90" spans="1:15" ht="12.75">
      <c r="A90">
        <v>8.6</v>
      </c>
      <c r="B90" s="68">
        <f t="shared" si="3"/>
        <v>218.86142558350878</v>
      </c>
      <c r="C90" s="68">
        <f>A90*Sheet1!D36</f>
        <v>129</v>
      </c>
      <c r="E90" s="68">
        <f t="shared" si="4"/>
        <v>89.86142558350879</v>
      </c>
      <c r="O90" s="68">
        <f>Sheet1!F72</f>
        <v>1.2150003459100702</v>
      </c>
    </row>
    <row r="91" spans="1:15" ht="12.75">
      <c r="A91">
        <v>8.7</v>
      </c>
      <c r="B91" s="68">
        <f t="shared" si="3"/>
        <v>222.4633761819332</v>
      </c>
      <c r="C91" s="68">
        <f>A91*Sheet1!D36</f>
        <v>130.5</v>
      </c>
      <c r="E91" s="68">
        <f t="shared" si="4"/>
        <v>91.9633761819332</v>
      </c>
      <c r="O91" s="68">
        <f>Sheet1!F72</f>
        <v>1.2150003459100702</v>
      </c>
    </row>
    <row r="92" spans="1:15" ht="12.75">
      <c r="A92">
        <v>8.8</v>
      </c>
      <c r="B92" s="68">
        <f t="shared" si="3"/>
        <v>226.08962678727585</v>
      </c>
      <c r="C92" s="68">
        <f>A92*Sheet1!D36</f>
        <v>132</v>
      </c>
      <c r="E92" s="68">
        <f t="shared" si="4"/>
        <v>94.08962678727585</v>
      </c>
      <c r="O92" s="68">
        <f>Sheet1!F72</f>
        <v>1.2150003459100702</v>
      </c>
    </row>
    <row r="93" spans="1:15" ht="12.75">
      <c r="A93">
        <v>8.9</v>
      </c>
      <c r="B93" s="68">
        <f t="shared" si="3"/>
        <v>229.74017739953666</v>
      </c>
      <c r="C93" s="68">
        <f>A93*Sheet1!D36</f>
        <v>133.5</v>
      </c>
      <c r="E93" s="68">
        <f t="shared" si="4"/>
        <v>96.24017739953668</v>
      </c>
      <c r="O93" s="68">
        <f>Sheet1!F72</f>
        <v>1.2150003459100702</v>
      </c>
    </row>
    <row r="94" spans="1:15" ht="12.75">
      <c r="A94">
        <v>9</v>
      </c>
      <c r="B94" s="68">
        <f t="shared" si="3"/>
        <v>233.4150280187157</v>
      </c>
      <c r="C94" s="68">
        <f>A94*Sheet1!D36</f>
        <v>135</v>
      </c>
      <c r="E94" s="68">
        <f t="shared" si="4"/>
        <v>98.41502801871569</v>
      </c>
      <c r="O94" s="68">
        <f>Sheet1!F72</f>
        <v>1.2150003459100702</v>
      </c>
    </row>
    <row r="95" spans="1:15" ht="12.75">
      <c r="A95">
        <v>9.1</v>
      </c>
      <c r="B95" s="68">
        <f t="shared" si="3"/>
        <v>237.1141786448129</v>
      </c>
      <c r="C95" s="68">
        <f>A95*Sheet1!D36</f>
        <v>136.5</v>
      </c>
      <c r="E95" s="68">
        <f t="shared" si="4"/>
        <v>100.6141786448129</v>
      </c>
      <c r="O95" s="68">
        <f>Sheet1!F72</f>
        <v>1.2150003459100702</v>
      </c>
    </row>
    <row r="96" spans="1:15" ht="12.75">
      <c r="A96">
        <v>9.2</v>
      </c>
      <c r="B96" s="68">
        <f t="shared" si="3"/>
        <v>240.83762927782834</v>
      </c>
      <c r="C96" s="68">
        <f>A96*Sheet1!D36</f>
        <v>138</v>
      </c>
      <c r="E96" s="68">
        <f t="shared" si="4"/>
        <v>102.83762927782833</v>
      </c>
      <c r="O96" s="68">
        <f>Sheet1!F72</f>
        <v>1.2150003459100702</v>
      </c>
    </row>
    <row r="97" spans="1:15" ht="12.75">
      <c r="A97">
        <v>9.3</v>
      </c>
      <c r="B97" s="68">
        <f t="shared" si="3"/>
        <v>244.585379917762</v>
      </c>
      <c r="C97" s="68">
        <f>A97*Sheet1!D36</f>
        <v>139.5</v>
      </c>
      <c r="E97" s="68">
        <f t="shared" si="4"/>
        <v>105.08537991776198</v>
      </c>
      <c r="O97" s="68">
        <f>Sheet1!F72</f>
        <v>1.2150003459100702</v>
      </c>
    </row>
    <row r="98" spans="1:15" ht="12.75">
      <c r="A98">
        <v>9.4</v>
      </c>
      <c r="B98" s="68">
        <f t="shared" si="3"/>
        <v>248.35743056461382</v>
      </c>
      <c r="C98" s="68">
        <f>A98*Sheet1!D36</f>
        <v>141</v>
      </c>
      <c r="E98" s="68">
        <f t="shared" si="4"/>
        <v>107.35743056461382</v>
      </c>
      <c r="O98" s="68">
        <f>Sheet1!F72</f>
        <v>1.2150003459100702</v>
      </c>
    </row>
    <row r="99" spans="1:15" ht="12.75">
      <c r="A99">
        <v>9.5</v>
      </c>
      <c r="B99" s="68">
        <f t="shared" si="3"/>
        <v>252.15378121838384</v>
      </c>
      <c r="C99" s="68">
        <f>A99*Sheet1!D36</f>
        <v>142.5</v>
      </c>
      <c r="E99" s="68">
        <f t="shared" si="4"/>
        <v>109.65378121838384</v>
      </c>
      <c r="O99" s="68">
        <f>Sheet1!F72</f>
        <v>1.2150003459100702</v>
      </c>
    </row>
    <row r="100" spans="1:15" ht="12.75">
      <c r="A100">
        <v>9.6</v>
      </c>
      <c r="B100" s="68">
        <f t="shared" si="3"/>
        <v>255.97443187907209</v>
      </c>
      <c r="C100" s="68">
        <f>A100*Sheet1!D36</f>
        <v>144</v>
      </c>
      <c r="E100" s="68">
        <f t="shared" si="4"/>
        <v>111.97443187907207</v>
      </c>
      <c r="O100" s="68">
        <f>Sheet1!F72</f>
        <v>1.2150003459100702</v>
      </c>
    </row>
    <row r="101" spans="1:15" ht="12.75">
      <c r="A101">
        <v>9.7</v>
      </c>
      <c r="B101" s="68">
        <f t="shared" si="3"/>
        <v>259.8193825466785</v>
      </c>
      <c r="C101" s="68">
        <f>A101*Sheet1!D36</f>
        <v>145.5</v>
      </c>
      <c r="E101" s="68">
        <f t="shared" si="4"/>
        <v>114.3193825466785</v>
      </c>
      <c r="O101" s="68">
        <f>Sheet1!F72</f>
        <v>1.2150003459100702</v>
      </c>
    </row>
    <row r="102" spans="1:15" ht="12.75">
      <c r="A102">
        <v>9.8</v>
      </c>
      <c r="B102" s="68">
        <f t="shared" si="3"/>
        <v>263.6886332212032</v>
      </c>
      <c r="C102" s="68">
        <f>A102*Sheet1!D36</f>
        <v>147</v>
      </c>
      <c r="E102" s="68">
        <f t="shared" si="4"/>
        <v>116.68863322120318</v>
      </c>
      <c r="O102" s="68">
        <f>Sheet1!F72</f>
        <v>1.2150003459100702</v>
      </c>
    </row>
    <row r="103" spans="1:15" ht="12.75">
      <c r="A103">
        <v>9.9</v>
      </c>
      <c r="B103" s="68">
        <f t="shared" si="3"/>
        <v>267.58218390264597</v>
      </c>
      <c r="C103" s="68">
        <f>A103*Sheet1!D36</f>
        <v>148.5</v>
      </c>
      <c r="E103" s="68">
        <f t="shared" si="4"/>
        <v>119.082183902646</v>
      </c>
      <c r="O103" s="68">
        <f>Sheet1!F72</f>
        <v>1.2150003459100702</v>
      </c>
    </row>
    <row r="104" spans="1:15" ht="12.75">
      <c r="A104">
        <v>10</v>
      </c>
      <c r="B104" s="68">
        <f t="shared" si="3"/>
        <v>271.500034591007</v>
      </c>
      <c r="C104" s="68">
        <f>A104*Sheet1!D36</f>
        <v>150</v>
      </c>
      <c r="E104" s="68">
        <f t="shared" si="4"/>
        <v>121.50003459100702</v>
      </c>
      <c r="O104" s="68">
        <f>Sheet1!F72</f>
        <v>1.2150003459100702</v>
      </c>
    </row>
    <row r="105" spans="1:15" ht="12.75">
      <c r="A105">
        <v>10.1</v>
      </c>
      <c r="B105" s="68">
        <f t="shared" si="3"/>
        <v>275.44218528628625</v>
      </c>
      <c r="C105" s="68">
        <f>A105*Sheet1!D36</f>
        <v>151.5</v>
      </c>
      <c r="E105" s="68">
        <f t="shared" si="4"/>
        <v>123.94218528628625</v>
      </c>
      <c r="O105" s="68">
        <f>Sheet1!F72</f>
        <v>1.2150003459100702</v>
      </c>
    </row>
    <row r="106" spans="1:15" ht="12.75">
      <c r="A106">
        <v>10.2</v>
      </c>
      <c r="B106" s="68">
        <f t="shared" si="3"/>
        <v>279.4086359884837</v>
      </c>
      <c r="C106" s="68">
        <f>A106*Sheet1!D36</f>
        <v>153</v>
      </c>
      <c r="E106" s="68">
        <f t="shared" si="4"/>
        <v>126.4086359884837</v>
      </c>
      <c r="O106" s="68">
        <f>Sheet1!F72</f>
        <v>1.2150003459100702</v>
      </c>
    </row>
    <row r="107" spans="1:15" ht="12.75">
      <c r="A107">
        <v>10.3</v>
      </c>
      <c r="B107" s="68">
        <f t="shared" si="3"/>
        <v>283.39938669759937</v>
      </c>
      <c r="C107" s="68">
        <f>A107*Sheet1!D36</f>
        <v>154.5</v>
      </c>
      <c r="E107" s="68">
        <f t="shared" si="4"/>
        <v>128.89938669759937</v>
      </c>
      <c r="O107" s="68">
        <f>Sheet1!F72</f>
        <v>1.2150003459100702</v>
      </c>
    </row>
    <row r="108" spans="1:15" ht="12.75">
      <c r="A108">
        <v>10.4</v>
      </c>
      <c r="B108" s="68">
        <f t="shared" si="3"/>
        <v>287.4144374136332</v>
      </c>
      <c r="C108" s="68">
        <f>A108*Sheet1!D36</f>
        <v>156</v>
      </c>
      <c r="E108" s="68">
        <f t="shared" si="4"/>
        <v>131.4144374136332</v>
      </c>
      <c r="O108" s="68">
        <f>Sheet1!F72</f>
        <v>1.2150003459100702</v>
      </c>
    </row>
    <row r="109" spans="1:15" ht="12.75">
      <c r="A109">
        <v>10.5</v>
      </c>
      <c r="B109" s="68">
        <f t="shared" si="3"/>
        <v>291.4537881365852</v>
      </c>
      <c r="C109" s="68">
        <f>A109*Sheet1!D36</f>
        <v>157.5</v>
      </c>
      <c r="E109" s="68">
        <f t="shared" si="4"/>
        <v>133.95378813658525</v>
      </c>
      <c r="O109" s="68">
        <f>Sheet1!F72</f>
        <v>1.2150003459100702</v>
      </c>
    </row>
    <row r="110" spans="1:15" ht="12.75">
      <c r="A110">
        <v>10.6</v>
      </c>
      <c r="B110" s="68">
        <f t="shared" si="3"/>
        <v>295.51743886645545</v>
      </c>
      <c r="C110" s="68">
        <f>A110*Sheet1!D36</f>
        <v>159</v>
      </c>
      <c r="E110" s="68">
        <f t="shared" si="4"/>
        <v>136.51743886645548</v>
      </c>
      <c r="O110" s="68">
        <f>Sheet1!F72</f>
        <v>1.2150003459100702</v>
      </c>
    </row>
    <row r="111" spans="1:15" ht="12.75">
      <c r="A111">
        <v>10.7</v>
      </c>
      <c r="B111" s="68">
        <f t="shared" si="3"/>
        <v>299.6053896032439</v>
      </c>
      <c r="C111" s="68">
        <f>A111*Sheet1!D36</f>
        <v>160.5</v>
      </c>
      <c r="E111" s="68">
        <f t="shared" si="4"/>
        <v>139.1053896032439</v>
      </c>
      <c r="O111" s="68">
        <f>Sheet1!F72</f>
        <v>1.2150003459100702</v>
      </c>
    </row>
    <row r="112" spans="1:15" ht="12.75">
      <c r="A112">
        <v>10.8</v>
      </c>
      <c r="B112" s="68">
        <f t="shared" si="3"/>
        <v>303.7176403469506</v>
      </c>
      <c r="C112" s="68">
        <f>A112*Sheet1!D36</f>
        <v>162</v>
      </c>
      <c r="E112" s="68">
        <f t="shared" si="4"/>
        <v>141.71764034695062</v>
      </c>
      <c r="O112" s="68">
        <f>Sheet1!F72</f>
        <v>1.2150003459100702</v>
      </c>
    </row>
    <row r="113" spans="1:15" ht="12.75">
      <c r="A113">
        <v>10.9</v>
      </c>
      <c r="B113" s="68">
        <f t="shared" si="3"/>
        <v>307.85419109757544</v>
      </c>
      <c r="C113" s="68">
        <f>A113*Sheet1!D36</f>
        <v>163.5</v>
      </c>
      <c r="E113" s="68">
        <f t="shared" si="4"/>
        <v>144.35419109757544</v>
      </c>
      <c r="O113" s="68">
        <f>Sheet1!F72</f>
        <v>1.2150003459100702</v>
      </c>
    </row>
    <row r="114" spans="1:15" ht="12.75">
      <c r="A114">
        <v>11</v>
      </c>
      <c r="B114" s="68">
        <f t="shared" si="3"/>
        <v>312.0150418551185</v>
      </c>
      <c r="C114" s="68">
        <f>A114*Sheet1!D36</f>
        <v>165</v>
      </c>
      <c r="E114" s="68">
        <f t="shared" si="4"/>
        <v>147.0150418551185</v>
      </c>
      <c r="O114" s="68">
        <f>Sheet1!F72</f>
        <v>1.2150003459100702</v>
      </c>
    </row>
    <row r="115" spans="1:15" ht="12.75">
      <c r="A115">
        <v>11.1</v>
      </c>
      <c r="B115" s="68">
        <f t="shared" si="3"/>
        <v>316.20019261957975</v>
      </c>
      <c r="C115" s="68">
        <f>A115*Sheet1!D36</f>
        <v>166.5</v>
      </c>
      <c r="E115" s="68">
        <f t="shared" si="4"/>
        <v>149.70019261957975</v>
      </c>
      <c r="O115" s="68">
        <f>Sheet1!F72</f>
        <v>1.2150003459100702</v>
      </c>
    </row>
    <row r="116" spans="1:15" ht="12.75">
      <c r="A116">
        <v>11.2</v>
      </c>
      <c r="B116" s="68">
        <f t="shared" si="3"/>
        <v>320.4096433909592</v>
      </c>
      <c r="C116" s="68">
        <f>A116*Sheet1!D36</f>
        <v>168</v>
      </c>
      <c r="E116" s="68">
        <f t="shared" si="4"/>
        <v>152.4096433909592</v>
      </c>
      <c r="O116" s="68">
        <f>Sheet1!F72</f>
        <v>1.2150003459100702</v>
      </c>
    </row>
    <row r="117" spans="1:15" ht="12.75">
      <c r="A117">
        <v>11.3</v>
      </c>
      <c r="B117" s="68">
        <f t="shared" si="3"/>
        <v>324.6433941692569</v>
      </c>
      <c r="C117" s="68">
        <f>A117*Sheet1!D36</f>
        <v>169.5</v>
      </c>
      <c r="E117" s="68">
        <f t="shared" si="4"/>
        <v>155.14339416925688</v>
      </c>
      <c r="O117" s="68">
        <f>Sheet1!F72</f>
        <v>1.2150003459100702</v>
      </c>
    </row>
    <row r="118" spans="1:15" ht="12.75">
      <c r="A118">
        <v>11.4</v>
      </c>
      <c r="B118" s="68">
        <f t="shared" si="3"/>
        <v>328.9014449544727</v>
      </c>
      <c r="C118" s="68">
        <f>A118*Sheet1!D36</f>
        <v>171</v>
      </c>
      <c r="E118" s="68">
        <f t="shared" si="4"/>
        <v>157.90144495447274</v>
      </c>
      <c r="O118" s="68">
        <f>Sheet1!F72</f>
        <v>1.2150003459100702</v>
      </c>
    </row>
    <row r="119" spans="1:15" ht="12.75">
      <c r="A119">
        <v>11.5</v>
      </c>
      <c r="B119" s="68">
        <f t="shared" si="3"/>
        <v>333.1837957466068</v>
      </c>
      <c r="C119" s="68">
        <f>A119*Sheet1!D36</f>
        <v>172.5</v>
      </c>
      <c r="E119" s="68">
        <f t="shared" si="4"/>
        <v>160.6837957466068</v>
      </c>
      <c r="O119" s="68">
        <f>Sheet1!F72</f>
        <v>1.2150003459100702</v>
      </c>
    </row>
    <row r="120" spans="1:15" ht="12.75">
      <c r="A120">
        <v>11.6</v>
      </c>
      <c r="B120" s="68">
        <f t="shared" si="3"/>
        <v>337.49044654565904</v>
      </c>
      <c r="C120" s="68">
        <f>A120*Sheet1!D36</f>
        <v>174</v>
      </c>
      <c r="E120" s="68">
        <f t="shared" si="4"/>
        <v>163.49044654565904</v>
      </c>
      <c r="O120" s="68">
        <f>Sheet1!F72</f>
        <v>1.2150003459100702</v>
      </c>
    </row>
    <row r="121" spans="1:15" ht="12.75">
      <c r="A121">
        <v>11.7</v>
      </c>
      <c r="B121" s="68">
        <f t="shared" si="3"/>
        <v>341.82139735162946</v>
      </c>
      <c r="C121" s="68">
        <f>A121*Sheet1!D36</f>
        <v>175.5</v>
      </c>
      <c r="E121" s="68">
        <f t="shared" si="4"/>
        <v>166.32139735162949</v>
      </c>
      <c r="O121" s="68">
        <f>Sheet1!F72</f>
        <v>1.2150003459100702</v>
      </c>
    </row>
    <row r="122" spans="1:15" ht="12.75">
      <c r="A122">
        <v>11.8</v>
      </c>
      <c r="B122" s="68">
        <f t="shared" si="3"/>
        <v>346.17664816451816</v>
      </c>
      <c r="C122" s="68">
        <f>A122*Sheet1!D36</f>
        <v>177</v>
      </c>
      <c r="E122" s="68">
        <f t="shared" si="4"/>
        <v>169.17664816451818</v>
      </c>
      <c r="O122" s="68">
        <f>Sheet1!F72</f>
        <v>1.2150003459100702</v>
      </c>
    </row>
    <row r="123" spans="1:15" ht="12.75">
      <c r="A123">
        <v>11.9</v>
      </c>
      <c r="B123" s="68">
        <f t="shared" si="3"/>
        <v>350.5561989843251</v>
      </c>
      <c r="C123" s="68">
        <f>A123*Sheet1!D36</f>
        <v>178.5</v>
      </c>
      <c r="E123" s="68">
        <f t="shared" si="4"/>
        <v>172.05619898432505</v>
      </c>
      <c r="O123" s="68">
        <f>Sheet1!F72</f>
        <v>1.2150003459100702</v>
      </c>
    </row>
    <row r="124" spans="1:15" ht="12.75">
      <c r="A124">
        <v>12</v>
      </c>
      <c r="B124" s="68">
        <f t="shared" si="3"/>
        <v>354.9600498110501</v>
      </c>
      <c r="C124" s="68">
        <f>A124*Sheet1!D36</f>
        <v>180</v>
      </c>
      <c r="E124" s="68">
        <f t="shared" si="4"/>
        <v>174.9600498110501</v>
      </c>
      <c r="O124" s="68">
        <f>Sheet1!F72</f>
        <v>1.2150003459100702</v>
      </c>
    </row>
    <row r="125" spans="1:15" ht="12.75">
      <c r="A125">
        <v>12.1</v>
      </c>
      <c r="B125" s="68">
        <f t="shared" si="3"/>
        <v>359.38820064469337</v>
      </c>
      <c r="C125" s="68">
        <f>A125*Sheet1!D36</f>
        <v>181.5</v>
      </c>
      <c r="E125" s="68">
        <f t="shared" si="4"/>
        <v>177.88820064469337</v>
      </c>
      <c r="O125" s="68">
        <f>Sheet1!F72</f>
        <v>1.2150003459100702</v>
      </c>
    </row>
    <row r="126" spans="1:15" ht="12.75">
      <c r="A126">
        <v>12.2</v>
      </c>
      <c r="B126" s="68">
        <f t="shared" si="3"/>
        <v>363.84065148525485</v>
      </c>
      <c r="C126" s="68">
        <f>A126*Sheet1!D36</f>
        <v>183</v>
      </c>
      <c r="E126" s="68">
        <f t="shared" si="4"/>
        <v>180.84065148525482</v>
      </c>
      <c r="O126" s="68">
        <f>Sheet1!F72</f>
        <v>1.2150003459100702</v>
      </c>
    </row>
    <row r="127" spans="1:15" ht="12.75">
      <c r="A127">
        <v>12.3</v>
      </c>
      <c r="B127" s="68">
        <f t="shared" si="3"/>
        <v>368.31740233273456</v>
      </c>
      <c r="C127" s="68">
        <f>A127*Sheet1!D36</f>
        <v>184.5</v>
      </c>
      <c r="E127" s="68">
        <f t="shared" si="4"/>
        <v>183.81740233273456</v>
      </c>
      <c r="O127" s="68">
        <f>Sheet1!F72</f>
        <v>1.2150003459100702</v>
      </c>
    </row>
    <row r="128" spans="1:15" ht="12.75">
      <c r="A128">
        <v>12.4</v>
      </c>
      <c r="B128" s="68">
        <f t="shared" si="3"/>
        <v>372.81845318713243</v>
      </c>
      <c r="C128" s="68">
        <f>A128*Sheet1!D36</f>
        <v>186</v>
      </c>
      <c r="E128" s="68">
        <f t="shared" si="4"/>
        <v>186.81845318713243</v>
      </c>
      <c r="O128" s="68">
        <f>Sheet1!F72</f>
        <v>1.2150003459100702</v>
      </c>
    </row>
    <row r="129" spans="1:15" ht="12.75">
      <c r="A129">
        <v>12.5</v>
      </c>
      <c r="B129" s="68">
        <f t="shared" si="3"/>
        <v>377.3438040484485</v>
      </c>
      <c r="C129" s="68">
        <f>A129*Sheet1!D36</f>
        <v>187.5</v>
      </c>
      <c r="E129" s="68">
        <f t="shared" si="4"/>
        <v>189.84380404844848</v>
      </c>
      <c r="O129" s="68">
        <f>Sheet1!F72</f>
        <v>1.2150003459100702</v>
      </c>
    </row>
    <row r="130" spans="1:15" ht="12.75">
      <c r="A130">
        <v>12.6</v>
      </c>
      <c r="B130" s="68">
        <f t="shared" si="3"/>
        <v>381.89345491668274</v>
      </c>
      <c r="C130" s="68">
        <f>A130*Sheet1!D36</f>
        <v>189</v>
      </c>
      <c r="E130" s="68">
        <f t="shared" si="4"/>
        <v>192.89345491668274</v>
      </c>
      <c r="O130" s="68">
        <f>Sheet1!F72</f>
        <v>1.2150003459100702</v>
      </c>
    </row>
    <row r="131" spans="1:15" ht="12.75">
      <c r="A131">
        <v>12.7</v>
      </c>
      <c r="B131" s="68">
        <f t="shared" si="3"/>
        <v>386.4674057918352</v>
      </c>
      <c r="C131" s="68">
        <f>A131*Sheet1!D36</f>
        <v>190.5</v>
      </c>
      <c r="E131" s="68">
        <f t="shared" si="4"/>
        <v>195.9674057918352</v>
      </c>
      <c r="O131" s="68">
        <f>Sheet1!F72</f>
        <v>1.2150003459100702</v>
      </c>
    </row>
    <row r="132" spans="1:15" ht="12.75">
      <c r="A132">
        <v>12.8</v>
      </c>
      <c r="B132" s="68">
        <f t="shared" si="3"/>
        <v>391.06565667390595</v>
      </c>
      <c r="C132" s="68">
        <f>A132*Sheet1!D36</f>
        <v>192</v>
      </c>
      <c r="E132" s="68">
        <f t="shared" si="4"/>
        <v>199.06565667390595</v>
      </c>
      <c r="O132" s="68">
        <f>Sheet1!F72</f>
        <v>1.2150003459100702</v>
      </c>
    </row>
    <row r="133" spans="1:15" ht="12.75">
      <c r="A133">
        <v>12.9</v>
      </c>
      <c r="B133" s="68">
        <f aca="true" t="shared" si="5" ref="B133:B196">C133+E133</f>
        <v>395.6882075628948</v>
      </c>
      <c r="C133" s="68">
        <f>A133*Sheet1!D36</f>
        <v>193.5</v>
      </c>
      <c r="E133" s="68">
        <f aca="true" t="shared" si="6" ref="E133:E196">(A133*A133)*O133</f>
        <v>202.18820756289477</v>
      </c>
      <c r="O133" s="68">
        <f>Sheet1!F72</f>
        <v>1.2150003459100702</v>
      </c>
    </row>
    <row r="134" spans="1:15" ht="12.75">
      <c r="A134">
        <v>13</v>
      </c>
      <c r="B134" s="68">
        <f t="shared" si="5"/>
        <v>400.3350584588019</v>
      </c>
      <c r="C134" s="68">
        <f>A134*Sheet1!D36</f>
        <v>195</v>
      </c>
      <c r="E134" s="68">
        <f t="shared" si="6"/>
        <v>205.33505845880188</v>
      </c>
      <c r="O134" s="68">
        <f>Sheet1!F72</f>
        <v>1.2150003459100702</v>
      </c>
    </row>
    <row r="135" spans="1:15" ht="12.75">
      <c r="A135">
        <v>13.1</v>
      </c>
      <c r="B135" s="68">
        <f t="shared" si="5"/>
        <v>405.00620936162716</v>
      </c>
      <c r="C135" s="68">
        <f>A135*Sheet1!D36</f>
        <v>196.5</v>
      </c>
      <c r="E135" s="68">
        <f t="shared" si="6"/>
        <v>208.50620936162713</v>
      </c>
      <c r="O135" s="68">
        <f>Sheet1!F72</f>
        <v>1.2150003459100702</v>
      </c>
    </row>
    <row r="136" spans="1:15" ht="12.75">
      <c r="A136">
        <v>13.2</v>
      </c>
      <c r="B136" s="68">
        <f t="shared" si="5"/>
        <v>409.7016602713706</v>
      </c>
      <c r="C136" s="68">
        <f>A136*Sheet1!D36</f>
        <v>198</v>
      </c>
      <c r="E136" s="68">
        <f t="shared" si="6"/>
        <v>211.7016602713706</v>
      </c>
      <c r="O136" s="68">
        <f>Sheet1!F72</f>
        <v>1.2150003459100702</v>
      </c>
    </row>
    <row r="137" spans="1:15" ht="12.75">
      <c r="A137">
        <v>13.3</v>
      </c>
      <c r="B137" s="68">
        <f t="shared" si="5"/>
        <v>414.4214111880324</v>
      </c>
      <c r="C137" s="68">
        <f>A137*Sheet1!D36</f>
        <v>199.5</v>
      </c>
      <c r="E137" s="68">
        <f t="shared" si="6"/>
        <v>214.92141118803235</v>
      </c>
      <c r="O137" s="68">
        <f>Sheet1!F72</f>
        <v>1.2150003459100702</v>
      </c>
    </row>
    <row r="138" spans="1:15" ht="12.75">
      <c r="A138">
        <v>13.4</v>
      </c>
      <c r="B138" s="68">
        <f t="shared" si="5"/>
        <v>419.1654621116122</v>
      </c>
      <c r="C138" s="68">
        <f>A138*Sheet1!D36</f>
        <v>201</v>
      </c>
      <c r="E138" s="68">
        <f t="shared" si="6"/>
        <v>218.16546211161221</v>
      </c>
      <c r="O138" s="68">
        <f>Sheet1!F72</f>
        <v>1.2150003459100702</v>
      </c>
    </row>
    <row r="139" spans="1:15" ht="12.75">
      <c r="A139">
        <v>13.5</v>
      </c>
      <c r="B139" s="68">
        <f t="shared" si="5"/>
        <v>423.9338130421103</v>
      </c>
      <c r="C139" s="68">
        <f>A139*Sheet1!D36</f>
        <v>202.5</v>
      </c>
      <c r="E139" s="68">
        <f t="shared" si="6"/>
        <v>221.4338130421103</v>
      </c>
      <c r="O139" s="68">
        <f>Sheet1!F72</f>
        <v>1.2150003459100702</v>
      </c>
    </row>
    <row r="140" spans="1:15" ht="12.75">
      <c r="A140">
        <v>13.6</v>
      </c>
      <c r="B140" s="68">
        <f t="shared" si="5"/>
        <v>428.72646397952656</v>
      </c>
      <c r="C140" s="68">
        <f>A140*Sheet1!D36</f>
        <v>204</v>
      </c>
      <c r="E140" s="68">
        <f t="shared" si="6"/>
        <v>224.72646397952656</v>
      </c>
      <c r="O140" s="68">
        <f>Sheet1!F72</f>
        <v>1.2150003459100702</v>
      </c>
    </row>
    <row r="141" spans="1:15" ht="12.75">
      <c r="A141">
        <v>13.7</v>
      </c>
      <c r="B141" s="68">
        <f t="shared" si="5"/>
        <v>433.54341492386106</v>
      </c>
      <c r="C141" s="68">
        <f>A141*Sheet1!D36</f>
        <v>205.5</v>
      </c>
      <c r="E141" s="68">
        <f t="shared" si="6"/>
        <v>228.04341492386104</v>
      </c>
      <c r="O141" s="68">
        <f>Sheet1!F72</f>
        <v>1.2150003459100702</v>
      </c>
    </row>
    <row r="142" spans="1:15" ht="12.75">
      <c r="A142">
        <v>13.8</v>
      </c>
      <c r="B142" s="68">
        <f t="shared" si="5"/>
        <v>438.3846658751138</v>
      </c>
      <c r="C142" s="68">
        <f>A142*Sheet1!D36</f>
        <v>207</v>
      </c>
      <c r="E142" s="68">
        <f t="shared" si="6"/>
        <v>231.3846658751138</v>
      </c>
      <c r="O142" s="68">
        <f>Sheet1!F72</f>
        <v>1.2150003459100702</v>
      </c>
    </row>
    <row r="143" spans="1:15" ht="12.75">
      <c r="A143">
        <v>13.9</v>
      </c>
      <c r="B143" s="68">
        <f t="shared" si="5"/>
        <v>443.25021683328464</v>
      </c>
      <c r="C143" s="68">
        <f>A143*Sheet1!D36</f>
        <v>208.5</v>
      </c>
      <c r="E143" s="68">
        <f t="shared" si="6"/>
        <v>234.75021683328467</v>
      </c>
      <c r="O143" s="68">
        <f>Sheet1!F72</f>
        <v>1.2150003459100702</v>
      </c>
    </row>
    <row r="144" spans="1:15" ht="12.75">
      <c r="A144">
        <v>14</v>
      </c>
      <c r="B144" s="68">
        <f t="shared" si="5"/>
        <v>448.14006779837376</v>
      </c>
      <c r="C144" s="68">
        <f>A144*Sheet1!D36</f>
        <v>210</v>
      </c>
      <c r="E144" s="68">
        <f t="shared" si="6"/>
        <v>238.14006779837376</v>
      </c>
      <c r="O144" s="68">
        <f>Sheet1!F72</f>
        <v>1.2150003459100702</v>
      </c>
    </row>
    <row r="145" spans="1:15" ht="12.75">
      <c r="A145">
        <v>14.1</v>
      </c>
      <c r="B145" s="68">
        <f t="shared" si="5"/>
        <v>453.05421877038106</v>
      </c>
      <c r="C145" s="68">
        <f>A145*Sheet1!D36</f>
        <v>211.5</v>
      </c>
      <c r="E145" s="68">
        <f t="shared" si="6"/>
        <v>241.55421877038106</v>
      </c>
      <c r="O145" s="68">
        <f>Sheet1!F72</f>
        <v>1.2150003459100702</v>
      </c>
    </row>
    <row r="146" spans="1:15" ht="12.75">
      <c r="A146">
        <v>14.2</v>
      </c>
      <c r="B146" s="68">
        <f t="shared" si="5"/>
        <v>457.9926697493065</v>
      </c>
      <c r="C146" s="68">
        <f>A146*Sheet1!D36</f>
        <v>213</v>
      </c>
      <c r="E146" s="68">
        <f t="shared" si="6"/>
        <v>244.99266974930654</v>
      </c>
      <c r="O146" s="68">
        <f>Sheet1!F72</f>
        <v>1.2150003459100702</v>
      </c>
    </row>
    <row r="147" spans="1:15" ht="12.75">
      <c r="A147">
        <v>14.3</v>
      </c>
      <c r="B147" s="68">
        <f t="shared" si="5"/>
        <v>462.95542073515026</v>
      </c>
      <c r="C147" s="68">
        <f>A147*Sheet1!D36</f>
        <v>214.5</v>
      </c>
      <c r="E147" s="68">
        <f t="shared" si="6"/>
        <v>248.45542073515028</v>
      </c>
      <c r="O147" s="68">
        <f>Sheet1!F72</f>
        <v>1.2150003459100702</v>
      </c>
    </row>
    <row r="148" spans="1:15" ht="12.75">
      <c r="A148">
        <v>14.4</v>
      </c>
      <c r="B148" s="68">
        <f t="shared" si="5"/>
        <v>467.9424717279122</v>
      </c>
      <c r="C148" s="68">
        <f>A148*Sheet1!D36</f>
        <v>216</v>
      </c>
      <c r="E148" s="68">
        <f t="shared" si="6"/>
        <v>251.9424717279122</v>
      </c>
      <c r="O148" s="68">
        <f>Sheet1!F72</f>
        <v>1.2150003459100702</v>
      </c>
    </row>
    <row r="149" spans="1:15" ht="12.75">
      <c r="A149">
        <v>14.5</v>
      </c>
      <c r="B149" s="68">
        <f t="shared" si="5"/>
        <v>472.9538227275923</v>
      </c>
      <c r="C149" s="68">
        <f>A149*Sheet1!D36</f>
        <v>217.5</v>
      </c>
      <c r="E149" s="68">
        <f t="shared" si="6"/>
        <v>255.45382272759227</v>
      </c>
      <c r="O149" s="68">
        <f>Sheet1!F72</f>
        <v>1.2150003459100702</v>
      </c>
    </row>
    <row r="150" spans="1:15" ht="12.75">
      <c r="A150">
        <v>14.6</v>
      </c>
      <c r="B150" s="68">
        <f t="shared" si="5"/>
        <v>477.98947373419054</v>
      </c>
      <c r="C150" s="68">
        <f>A150*Sheet1!D36</f>
        <v>219</v>
      </c>
      <c r="E150" s="68">
        <f t="shared" si="6"/>
        <v>258.98947373419054</v>
      </c>
      <c r="O150" s="68">
        <f>Sheet1!F72</f>
        <v>1.2150003459100702</v>
      </c>
    </row>
    <row r="151" spans="1:15" ht="12.75">
      <c r="A151">
        <v>14.7</v>
      </c>
      <c r="B151" s="68">
        <f t="shared" si="5"/>
        <v>483.04942474770706</v>
      </c>
      <c r="C151" s="68">
        <f>A151*Sheet1!D36</f>
        <v>220.5</v>
      </c>
      <c r="E151" s="68">
        <f t="shared" si="6"/>
        <v>262.54942474770706</v>
      </c>
      <c r="O151" s="68">
        <f>Sheet1!F72</f>
        <v>1.2150003459100702</v>
      </c>
    </row>
    <row r="152" spans="1:15" ht="12.75">
      <c r="A152">
        <v>14.8</v>
      </c>
      <c r="B152" s="68">
        <f t="shared" si="5"/>
        <v>488.1336757681418</v>
      </c>
      <c r="C152" s="68">
        <f>A152*Sheet1!D36</f>
        <v>222</v>
      </c>
      <c r="E152" s="68">
        <f t="shared" si="6"/>
        <v>266.1336757681418</v>
      </c>
      <c r="O152" s="68">
        <f>Sheet1!F72</f>
        <v>1.2150003459100702</v>
      </c>
    </row>
    <row r="153" spans="1:15" ht="12.75">
      <c r="A153">
        <v>14.9</v>
      </c>
      <c r="B153" s="68">
        <f t="shared" si="5"/>
        <v>493.24222679549473</v>
      </c>
      <c r="C153" s="68">
        <f>A153*Sheet1!D36</f>
        <v>223.5</v>
      </c>
      <c r="E153" s="68">
        <f t="shared" si="6"/>
        <v>269.74222679549473</v>
      </c>
      <c r="O153" s="68">
        <f>Sheet1!F72</f>
        <v>1.2150003459100702</v>
      </c>
    </row>
    <row r="154" spans="1:15" ht="12.75">
      <c r="A154">
        <v>15</v>
      </c>
      <c r="B154" s="68">
        <f t="shared" si="5"/>
        <v>498.3750778297658</v>
      </c>
      <c r="C154" s="68">
        <f>A154*Sheet1!D36</f>
        <v>225</v>
      </c>
      <c r="E154" s="68">
        <f t="shared" si="6"/>
        <v>273.3750778297658</v>
      </c>
      <c r="O154" s="68">
        <f>Sheet1!F72</f>
        <v>1.2150003459100702</v>
      </c>
    </row>
    <row r="155" spans="1:15" ht="12.75">
      <c r="A155">
        <v>15.1</v>
      </c>
      <c r="B155" s="68">
        <f t="shared" si="5"/>
        <v>503.5322288709551</v>
      </c>
      <c r="C155" s="68">
        <f>A155*Sheet1!D36</f>
        <v>226.5</v>
      </c>
      <c r="E155" s="68">
        <f t="shared" si="6"/>
        <v>277.0322288709551</v>
      </c>
      <c r="O155" s="68">
        <f>Sheet1!F72</f>
        <v>1.2150003459100702</v>
      </c>
    </row>
    <row r="156" spans="1:15" ht="12.75">
      <c r="A156">
        <v>15.2</v>
      </c>
      <c r="B156" s="68">
        <f t="shared" si="5"/>
        <v>508.7136799190626</v>
      </c>
      <c r="C156" s="68">
        <f>A156*Sheet1!D36</f>
        <v>228</v>
      </c>
      <c r="E156" s="68">
        <f t="shared" si="6"/>
        <v>280.7136799190626</v>
      </c>
      <c r="O156" s="68">
        <f>Sheet1!F72</f>
        <v>1.2150003459100702</v>
      </c>
    </row>
    <row r="157" spans="1:15" ht="12.75">
      <c r="A157">
        <v>15.3</v>
      </c>
      <c r="B157" s="68">
        <f t="shared" si="5"/>
        <v>513.9194309740883</v>
      </c>
      <c r="C157" s="68">
        <f>A157*Sheet1!D36</f>
        <v>229.5</v>
      </c>
      <c r="E157" s="68">
        <f t="shared" si="6"/>
        <v>284.41943097408836</v>
      </c>
      <c r="O157" s="68">
        <f>Sheet1!F72</f>
        <v>1.2150003459100702</v>
      </c>
    </row>
    <row r="158" spans="1:15" ht="12.75">
      <c r="A158">
        <v>15.4</v>
      </c>
      <c r="B158" s="68">
        <f t="shared" si="5"/>
        <v>519.1494820360323</v>
      </c>
      <c r="C158" s="68">
        <f>A158*Sheet1!D36</f>
        <v>231</v>
      </c>
      <c r="E158" s="68">
        <f t="shared" si="6"/>
        <v>288.1494820360323</v>
      </c>
      <c r="O158" s="68">
        <f>Sheet1!F72</f>
        <v>1.2150003459100702</v>
      </c>
    </row>
    <row r="159" spans="1:15" ht="12.75">
      <c r="A159">
        <v>15.5</v>
      </c>
      <c r="B159" s="68">
        <f t="shared" si="5"/>
        <v>524.4038331048944</v>
      </c>
      <c r="C159" s="68">
        <f>A159*Sheet1!D36</f>
        <v>232.5</v>
      </c>
      <c r="E159" s="68">
        <f t="shared" si="6"/>
        <v>291.9038331048944</v>
      </c>
      <c r="O159" s="68">
        <f>Sheet1!F72</f>
        <v>1.2150003459100702</v>
      </c>
    </row>
    <row r="160" spans="1:15" ht="12.75">
      <c r="A160">
        <v>15.6</v>
      </c>
      <c r="B160" s="68">
        <f t="shared" si="5"/>
        <v>529.6824841806747</v>
      </c>
      <c r="C160" s="68">
        <f>A160*Sheet1!D36</f>
        <v>234</v>
      </c>
      <c r="E160" s="68">
        <f t="shared" si="6"/>
        <v>295.6824841806747</v>
      </c>
      <c r="O160" s="68">
        <f>Sheet1!F72</f>
        <v>1.2150003459100702</v>
      </c>
    </row>
    <row r="161" spans="1:15" ht="12.75">
      <c r="A161">
        <v>15.7</v>
      </c>
      <c r="B161" s="68">
        <f t="shared" si="5"/>
        <v>534.9854352633731</v>
      </c>
      <c r="C161" s="68">
        <f>A161*Sheet1!D36</f>
        <v>235.5</v>
      </c>
      <c r="E161" s="68">
        <f t="shared" si="6"/>
        <v>299.4854352633732</v>
      </c>
      <c r="O161" s="68">
        <f>Sheet1!F72</f>
        <v>1.2150003459100702</v>
      </c>
    </row>
    <row r="162" spans="1:15" ht="12.75">
      <c r="A162">
        <v>15.8</v>
      </c>
      <c r="B162" s="68">
        <f t="shared" si="5"/>
        <v>540.3126863529899</v>
      </c>
      <c r="C162" s="68">
        <f>A162*Sheet1!D36</f>
        <v>237</v>
      </c>
      <c r="E162" s="68">
        <f t="shared" si="6"/>
        <v>303.31268635298994</v>
      </c>
      <c r="O162" s="68">
        <f>Sheet1!F72</f>
        <v>1.2150003459100702</v>
      </c>
    </row>
    <row r="163" spans="1:15" ht="12.75">
      <c r="A163">
        <v>15.9</v>
      </c>
      <c r="B163" s="68">
        <f t="shared" si="5"/>
        <v>545.6642374495249</v>
      </c>
      <c r="C163" s="68">
        <f>A163*Sheet1!D36</f>
        <v>238.5</v>
      </c>
      <c r="E163" s="68">
        <f t="shared" si="6"/>
        <v>307.1642374495249</v>
      </c>
      <c r="O163" s="68">
        <f>Sheet1!F72</f>
        <v>1.2150003459100702</v>
      </c>
    </row>
    <row r="164" spans="1:15" ht="12.75">
      <c r="A164">
        <v>16</v>
      </c>
      <c r="B164" s="68">
        <f t="shared" si="5"/>
        <v>551.040088552978</v>
      </c>
      <c r="C164" s="68">
        <f>A164*Sheet1!D36</f>
        <v>240</v>
      </c>
      <c r="E164" s="68">
        <f t="shared" si="6"/>
        <v>311.040088552978</v>
      </c>
      <c r="O164" s="68">
        <f>Sheet1!F72</f>
        <v>1.2150003459100702</v>
      </c>
    </row>
    <row r="165" spans="1:15" ht="12.75">
      <c r="A165">
        <v>16.1</v>
      </c>
      <c r="B165" s="68">
        <f t="shared" si="5"/>
        <v>556.4402396633494</v>
      </c>
      <c r="C165" s="68">
        <f>A165*Sheet1!D36</f>
        <v>241.50000000000003</v>
      </c>
      <c r="E165" s="68">
        <f t="shared" si="6"/>
        <v>314.94023966334936</v>
      </c>
      <c r="O165" s="68">
        <f>Sheet1!F72</f>
        <v>1.2150003459100702</v>
      </c>
    </row>
    <row r="166" spans="1:15" ht="12.75">
      <c r="A166">
        <v>16.2</v>
      </c>
      <c r="B166" s="68">
        <f t="shared" si="5"/>
        <v>561.8646907806389</v>
      </c>
      <c r="C166" s="68">
        <f>A166*Sheet1!D36</f>
        <v>243</v>
      </c>
      <c r="E166" s="68">
        <f t="shared" si="6"/>
        <v>318.86469078063885</v>
      </c>
      <c r="O166" s="68">
        <f>Sheet1!F72</f>
        <v>1.2150003459100702</v>
      </c>
    </row>
    <row r="167" spans="1:15" ht="12.75">
      <c r="A167">
        <v>16.3</v>
      </c>
      <c r="B167" s="68">
        <f t="shared" si="5"/>
        <v>567.3134419048465</v>
      </c>
      <c r="C167" s="68">
        <f>A167*Sheet1!D36</f>
        <v>244.5</v>
      </c>
      <c r="E167" s="68">
        <f t="shared" si="6"/>
        <v>322.81344190484657</v>
      </c>
      <c r="O167" s="68">
        <f>Sheet1!F72</f>
        <v>1.2150003459100702</v>
      </c>
    </row>
    <row r="168" spans="1:15" ht="12.75">
      <c r="A168">
        <v>16.4</v>
      </c>
      <c r="B168" s="68">
        <f t="shared" si="5"/>
        <v>572.7864930359724</v>
      </c>
      <c r="C168" s="68">
        <f>A168*Sheet1!D36</f>
        <v>245.99999999999997</v>
      </c>
      <c r="E168" s="68">
        <f t="shared" si="6"/>
        <v>326.78649303597246</v>
      </c>
      <c r="O168" s="68">
        <f>Sheet1!F72</f>
        <v>1.2150003459100702</v>
      </c>
    </row>
    <row r="169" spans="1:15" ht="12.75">
      <c r="A169">
        <v>16.5</v>
      </c>
      <c r="B169" s="68">
        <f t="shared" si="5"/>
        <v>578.2838441740166</v>
      </c>
      <c r="C169" s="68">
        <f>A169*Sheet1!D36</f>
        <v>247.5</v>
      </c>
      <c r="E169" s="68">
        <f t="shared" si="6"/>
        <v>330.7838441740166</v>
      </c>
      <c r="O169" s="68">
        <f>Sheet1!F72</f>
        <v>1.2150003459100702</v>
      </c>
    </row>
    <row r="170" spans="1:15" ht="12.75">
      <c r="A170">
        <v>16.6</v>
      </c>
      <c r="B170" s="68">
        <f t="shared" si="5"/>
        <v>583.8054953189791</v>
      </c>
      <c r="C170" s="68">
        <f>A170*Sheet1!D36</f>
        <v>249.00000000000003</v>
      </c>
      <c r="E170" s="68">
        <f t="shared" si="6"/>
        <v>334.805495318979</v>
      </c>
      <c r="O170" s="68">
        <f>Sheet1!F72</f>
        <v>1.2150003459100702</v>
      </c>
    </row>
    <row r="171" spans="1:15" ht="12.75">
      <c r="A171">
        <v>16.7</v>
      </c>
      <c r="B171" s="68">
        <f t="shared" si="5"/>
        <v>589.3514464708594</v>
      </c>
      <c r="C171" s="68">
        <f>A171*Sheet1!D36</f>
        <v>250.5</v>
      </c>
      <c r="E171" s="68">
        <f t="shared" si="6"/>
        <v>338.85144647085946</v>
      </c>
      <c r="O171" s="68">
        <f>Sheet1!F72</f>
        <v>1.2150003459100702</v>
      </c>
    </row>
    <row r="172" spans="1:15" ht="12.75">
      <c r="A172">
        <v>16.8</v>
      </c>
      <c r="B172" s="68">
        <f t="shared" si="5"/>
        <v>594.9216976296582</v>
      </c>
      <c r="C172" s="68">
        <f>A172*Sheet1!D36</f>
        <v>252</v>
      </c>
      <c r="E172" s="68">
        <f t="shared" si="6"/>
        <v>342.92169762965824</v>
      </c>
      <c r="O172" s="68">
        <f>Sheet1!F72</f>
        <v>1.2150003459100702</v>
      </c>
    </row>
    <row r="173" spans="1:15" ht="12.75">
      <c r="A173">
        <v>16.9</v>
      </c>
      <c r="B173" s="68">
        <f t="shared" si="5"/>
        <v>600.5162487953751</v>
      </c>
      <c r="C173" s="68">
        <f>A173*Sheet1!D36</f>
        <v>253.49999999999997</v>
      </c>
      <c r="E173" s="68">
        <f t="shared" si="6"/>
        <v>347.0162487953751</v>
      </c>
      <c r="O173" s="68">
        <f>Sheet1!F72</f>
        <v>1.2150003459100702</v>
      </c>
    </row>
    <row r="174" spans="1:15" ht="12.75">
      <c r="A174">
        <v>17</v>
      </c>
      <c r="B174" s="68">
        <f t="shared" si="5"/>
        <v>606.1350999680103</v>
      </c>
      <c r="C174" s="68">
        <f>A174*Sheet1!D36</f>
        <v>255</v>
      </c>
      <c r="E174" s="68">
        <f t="shared" si="6"/>
        <v>351.1350999680103</v>
      </c>
      <c r="O174" s="68">
        <f>Sheet1!F72</f>
        <v>1.2150003459100702</v>
      </c>
    </row>
    <row r="175" spans="1:15" ht="12.75">
      <c r="A175">
        <v>17.1</v>
      </c>
      <c r="B175" s="68">
        <f t="shared" si="5"/>
        <v>611.7782511475637</v>
      </c>
      <c r="C175" s="68">
        <f>A175*Sheet1!D36</f>
        <v>256.5</v>
      </c>
      <c r="E175" s="68">
        <f t="shared" si="6"/>
        <v>355.27825114756365</v>
      </c>
      <c r="O175" s="68">
        <f>Sheet1!F72</f>
        <v>1.2150003459100702</v>
      </c>
    </row>
    <row r="176" spans="1:15" ht="12.75">
      <c r="A176">
        <v>17.2</v>
      </c>
      <c r="B176" s="68">
        <f t="shared" si="5"/>
        <v>617.4457023340351</v>
      </c>
      <c r="C176" s="68">
        <f>A176*Sheet1!D36</f>
        <v>258</v>
      </c>
      <c r="E176" s="68">
        <f t="shared" si="6"/>
        <v>359.44570233403516</v>
      </c>
      <c r="O176" s="68">
        <f>Sheet1!F72</f>
        <v>1.2150003459100702</v>
      </c>
    </row>
    <row r="177" spans="1:15" ht="12.75">
      <c r="A177">
        <v>17.3</v>
      </c>
      <c r="B177" s="68">
        <f t="shared" si="5"/>
        <v>623.1374535274249</v>
      </c>
      <c r="C177" s="68">
        <f>A177*Sheet1!D36</f>
        <v>259.5</v>
      </c>
      <c r="E177" s="68">
        <f t="shared" si="6"/>
        <v>363.63745352742495</v>
      </c>
      <c r="O177" s="68">
        <f>Sheet1!F72</f>
        <v>1.2150003459100702</v>
      </c>
    </row>
    <row r="178" spans="1:15" ht="12.75">
      <c r="A178">
        <v>17.4</v>
      </c>
      <c r="B178" s="68">
        <f t="shared" si="5"/>
        <v>628.8535047277328</v>
      </c>
      <c r="C178" s="68">
        <f>A178*Sheet1!D36</f>
        <v>261</v>
      </c>
      <c r="E178" s="68">
        <f t="shared" si="6"/>
        <v>367.8535047277328</v>
      </c>
      <c r="O178" s="68">
        <f>Sheet1!F72</f>
        <v>1.2150003459100702</v>
      </c>
    </row>
    <row r="179" spans="1:15" ht="12.75">
      <c r="A179">
        <v>17.5</v>
      </c>
      <c r="B179" s="68">
        <f t="shared" si="5"/>
        <v>634.593855934959</v>
      </c>
      <c r="C179" s="68">
        <f>A179*Sheet1!D36</f>
        <v>262.5</v>
      </c>
      <c r="E179" s="68">
        <f t="shared" si="6"/>
        <v>372.093855934959</v>
      </c>
      <c r="O179" s="68">
        <f>Sheet1!F72</f>
        <v>1.2150003459100702</v>
      </c>
    </row>
    <row r="180" spans="1:15" ht="12.75">
      <c r="A180">
        <v>17.6</v>
      </c>
      <c r="B180" s="68">
        <f t="shared" si="5"/>
        <v>640.3585071491034</v>
      </c>
      <c r="C180" s="68">
        <f>A180*Sheet1!D36</f>
        <v>264</v>
      </c>
      <c r="E180" s="68">
        <f t="shared" si="6"/>
        <v>376.3585071491034</v>
      </c>
      <c r="O180" s="68">
        <f>Sheet1!F72</f>
        <v>1.2150003459100702</v>
      </c>
    </row>
    <row r="181" spans="1:15" ht="12.75">
      <c r="A181">
        <v>17.7</v>
      </c>
      <c r="B181" s="68">
        <f t="shared" si="5"/>
        <v>646.1474583701659</v>
      </c>
      <c r="C181" s="68">
        <f>A181*Sheet1!D36</f>
        <v>265.5</v>
      </c>
      <c r="E181" s="68">
        <f t="shared" si="6"/>
        <v>380.64745837016585</v>
      </c>
      <c r="O181" s="68">
        <f>Sheet1!F72</f>
        <v>1.2150003459100702</v>
      </c>
    </row>
    <row r="182" spans="1:15" ht="12.75">
      <c r="A182">
        <v>17.8</v>
      </c>
      <c r="B182" s="68">
        <f t="shared" si="5"/>
        <v>651.9607095981467</v>
      </c>
      <c r="C182" s="68">
        <f>A182*Sheet1!D36</f>
        <v>267</v>
      </c>
      <c r="E182" s="68">
        <f t="shared" si="6"/>
        <v>384.9607095981467</v>
      </c>
      <c r="O182" s="68">
        <f>Sheet1!F72</f>
        <v>1.2150003459100702</v>
      </c>
    </row>
    <row r="183" spans="1:15" ht="12.75">
      <c r="A183">
        <v>17.9</v>
      </c>
      <c r="B183" s="68">
        <f t="shared" si="5"/>
        <v>657.7982608330456</v>
      </c>
      <c r="C183" s="68">
        <f>A183*Sheet1!D36</f>
        <v>268.5</v>
      </c>
      <c r="E183" s="68">
        <f t="shared" si="6"/>
        <v>389.29826083304556</v>
      </c>
      <c r="O183" s="68">
        <f>Sheet1!F72</f>
        <v>1.2150003459100702</v>
      </c>
    </row>
    <row r="184" spans="1:15" ht="12.75">
      <c r="A184">
        <v>18</v>
      </c>
      <c r="B184" s="68">
        <f t="shared" si="5"/>
        <v>663.6601120748628</v>
      </c>
      <c r="C184" s="68">
        <f>A184*Sheet1!D36</f>
        <v>270</v>
      </c>
      <c r="E184" s="68">
        <f t="shared" si="6"/>
        <v>393.66011207486275</v>
      </c>
      <c r="O184" s="68">
        <f>Sheet1!F72</f>
        <v>1.2150003459100702</v>
      </c>
    </row>
    <row r="185" spans="1:15" ht="12.75">
      <c r="A185">
        <v>18.1</v>
      </c>
      <c r="B185" s="68">
        <f t="shared" si="5"/>
        <v>669.5462633235982</v>
      </c>
      <c r="C185" s="68">
        <f>A185*Sheet1!D36</f>
        <v>271.5</v>
      </c>
      <c r="E185" s="68">
        <f t="shared" si="6"/>
        <v>398.04626332359817</v>
      </c>
      <c r="O185" s="68">
        <f>Sheet1!F72</f>
        <v>1.2150003459100702</v>
      </c>
    </row>
    <row r="186" spans="1:15" ht="12.75">
      <c r="A186">
        <v>18.2</v>
      </c>
      <c r="B186" s="68">
        <f t="shared" si="5"/>
        <v>675.4567145792516</v>
      </c>
      <c r="C186" s="68">
        <f>A186*Sheet1!D36</f>
        <v>273</v>
      </c>
      <c r="E186" s="68">
        <f t="shared" si="6"/>
        <v>402.4567145792516</v>
      </c>
      <c r="O186" s="68">
        <f>Sheet1!F72</f>
        <v>1.2150003459100702</v>
      </c>
    </row>
    <row r="187" spans="1:15" ht="12.75">
      <c r="A187">
        <v>18.3</v>
      </c>
      <c r="B187" s="68">
        <f t="shared" si="5"/>
        <v>681.3914658418234</v>
      </c>
      <c r="C187" s="68">
        <f>A187*Sheet1!D36</f>
        <v>274.5</v>
      </c>
      <c r="E187" s="68">
        <f t="shared" si="6"/>
        <v>406.89146584182345</v>
      </c>
      <c r="O187" s="68">
        <f>Sheet1!F72</f>
        <v>1.2150003459100702</v>
      </c>
    </row>
    <row r="188" spans="1:15" ht="12.75">
      <c r="A188">
        <v>18.4</v>
      </c>
      <c r="B188" s="68">
        <f t="shared" si="5"/>
        <v>687.3505171113134</v>
      </c>
      <c r="C188" s="68">
        <f>A188*Sheet1!D36</f>
        <v>276</v>
      </c>
      <c r="E188" s="68">
        <f t="shared" si="6"/>
        <v>411.3505171113133</v>
      </c>
      <c r="O188" s="68">
        <f>Sheet1!F72</f>
        <v>1.2150003459100702</v>
      </c>
    </row>
    <row r="189" spans="1:15" ht="12.75">
      <c r="A189">
        <v>18.5</v>
      </c>
      <c r="B189" s="68">
        <f t="shared" si="5"/>
        <v>693.3338683877215</v>
      </c>
      <c r="C189" s="68">
        <f>A189*Sheet1!D36</f>
        <v>277.5</v>
      </c>
      <c r="E189" s="68">
        <f t="shared" si="6"/>
        <v>415.8338683877215</v>
      </c>
      <c r="O189" s="68">
        <f>Sheet1!F72</f>
        <v>1.2150003459100702</v>
      </c>
    </row>
    <row r="190" spans="1:15" ht="12.75">
      <c r="A190">
        <v>18.6</v>
      </c>
      <c r="B190" s="68">
        <f t="shared" si="5"/>
        <v>699.341519671048</v>
      </c>
      <c r="C190" s="68">
        <f>A190*Sheet1!D36</f>
        <v>279</v>
      </c>
      <c r="E190" s="68">
        <f t="shared" si="6"/>
        <v>420.34151967104793</v>
      </c>
      <c r="O190" s="68">
        <f>Sheet1!F72</f>
        <v>1.2150003459100702</v>
      </c>
    </row>
    <row r="191" spans="1:15" ht="12.75">
      <c r="A191">
        <v>18.7</v>
      </c>
      <c r="B191" s="68">
        <f t="shared" si="5"/>
        <v>705.3734709612925</v>
      </c>
      <c r="C191" s="68">
        <f>A191*Sheet1!D36</f>
        <v>280.5</v>
      </c>
      <c r="E191" s="68">
        <f t="shared" si="6"/>
        <v>424.87347096129247</v>
      </c>
      <c r="O191" s="68">
        <f>Sheet1!F72</f>
        <v>1.2150003459100702</v>
      </c>
    </row>
    <row r="192" spans="1:15" ht="12.75">
      <c r="A192">
        <v>18.8</v>
      </c>
      <c r="B192" s="68">
        <f t="shared" si="5"/>
        <v>711.4297222584553</v>
      </c>
      <c r="C192" s="68">
        <f>A192*Sheet1!D36</f>
        <v>282</v>
      </c>
      <c r="E192" s="68">
        <f t="shared" si="6"/>
        <v>429.4297222584553</v>
      </c>
      <c r="O192" s="68">
        <f>Sheet1!F72</f>
        <v>1.2150003459100702</v>
      </c>
    </row>
    <row r="193" spans="1:15" ht="12.75">
      <c r="A193">
        <v>18.9</v>
      </c>
      <c r="B193" s="68">
        <f t="shared" si="5"/>
        <v>717.5102735625361</v>
      </c>
      <c r="C193" s="68">
        <f>A193*Sheet1!D36</f>
        <v>283.5</v>
      </c>
      <c r="E193" s="68">
        <f t="shared" si="6"/>
        <v>434.0102735625361</v>
      </c>
      <c r="O193" s="68">
        <f>Sheet1!F72</f>
        <v>1.2150003459100702</v>
      </c>
    </row>
    <row r="194" spans="1:15" ht="12.75">
      <c r="A194">
        <v>19</v>
      </c>
      <c r="B194" s="68">
        <f t="shared" si="5"/>
        <v>723.6151248735354</v>
      </c>
      <c r="C194" s="68">
        <f>A194*Sheet1!D36</f>
        <v>285</v>
      </c>
      <c r="E194" s="68">
        <f t="shared" si="6"/>
        <v>438.61512487353536</v>
      </c>
      <c r="O194" s="68">
        <f>Sheet1!F72</f>
        <v>1.2150003459100702</v>
      </c>
    </row>
    <row r="195" spans="1:15" ht="12.75">
      <c r="A195">
        <v>19.1</v>
      </c>
      <c r="B195" s="68">
        <f t="shared" si="5"/>
        <v>729.7442761914529</v>
      </c>
      <c r="C195" s="68">
        <f>A195*Sheet1!D36</f>
        <v>286.5</v>
      </c>
      <c r="E195" s="68">
        <f t="shared" si="6"/>
        <v>443.2442761914528</v>
      </c>
      <c r="O195" s="68">
        <f>Sheet1!F72</f>
        <v>1.2150003459100702</v>
      </c>
    </row>
    <row r="196" spans="1:15" ht="12.75">
      <c r="A196">
        <v>19.2</v>
      </c>
      <c r="B196" s="68">
        <f t="shared" si="5"/>
        <v>735.8977275162883</v>
      </c>
      <c r="C196" s="68">
        <f>A196*Sheet1!D36</f>
        <v>288</v>
      </c>
      <c r="E196" s="68">
        <f t="shared" si="6"/>
        <v>447.8977275162883</v>
      </c>
      <c r="O196" s="68">
        <f>Sheet1!F72</f>
        <v>1.2150003459100702</v>
      </c>
    </row>
    <row r="197" spans="1:15" ht="12.75">
      <c r="A197">
        <v>19.3</v>
      </c>
      <c r="B197" s="68">
        <f aca="true" t="shared" si="7" ref="B197:B260">C197+E197</f>
        <v>742.075478848042</v>
      </c>
      <c r="C197" s="68">
        <f>A197*Sheet1!D36</f>
        <v>289.5</v>
      </c>
      <c r="E197" s="68">
        <f aca="true" t="shared" si="8" ref="E197:E260">(A197*A197)*O197</f>
        <v>452.57547884804205</v>
      </c>
      <c r="O197" s="68">
        <f>Sheet1!F72</f>
        <v>1.2150003459100702</v>
      </c>
    </row>
    <row r="198" spans="1:15" ht="12.75">
      <c r="A198">
        <v>19.4</v>
      </c>
      <c r="B198" s="68">
        <f t="shared" si="7"/>
        <v>748.277530186714</v>
      </c>
      <c r="C198" s="68">
        <f>A198*Sheet1!D36</f>
        <v>291</v>
      </c>
      <c r="E198" s="68">
        <f t="shared" si="8"/>
        <v>457.277530186714</v>
      </c>
      <c r="O198" s="68">
        <f>Sheet1!F72</f>
        <v>1.2150003459100702</v>
      </c>
    </row>
    <row r="199" spans="1:15" ht="12.75">
      <c r="A199">
        <v>19.5</v>
      </c>
      <c r="B199" s="68">
        <f t="shared" si="7"/>
        <v>754.5038815323041</v>
      </c>
      <c r="C199" s="68">
        <f>A199*Sheet1!D36</f>
        <v>292.5</v>
      </c>
      <c r="E199" s="68">
        <f t="shared" si="8"/>
        <v>462.0038815323042</v>
      </c>
      <c r="O199" s="68">
        <f>Sheet1!F72</f>
        <v>1.2150003459100702</v>
      </c>
    </row>
    <row r="200" spans="1:15" ht="12.75">
      <c r="A200">
        <v>19.6</v>
      </c>
      <c r="B200" s="68">
        <f t="shared" si="7"/>
        <v>760.7545328848128</v>
      </c>
      <c r="C200" s="68">
        <f>A200*Sheet1!D36</f>
        <v>294</v>
      </c>
      <c r="E200" s="68">
        <f t="shared" si="8"/>
        <v>466.7545328848127</v>
      </c>
      <c r="O200" s="68">
        <f>Sheet1!F72</f>
        <v>1.2150003459100702</v>
      </c>
    </row>
    <row r="201" spans="1:15" ht="12.75">
      <c r="A201">
        <v>19.7</v>
      </c>
      <c r="B201" s="68">
        <f t="shared" si="7"/>
        <v>767.0294842442391</v>
      </c>
      <c r="C201" s="68">
        <f>A201*Sheet1!D36</f>
        <v>295.5</v>
      </c>
      <c r="E201" s="68">
        <f t="shared" si="8"/>
        <v>471.52948424423914</v>
      </c>
      <c r="O201" s="68">
        <f>Sheet1!F72</f>
        <v>1.2150003459100702</v>
      </c>
    </row>
    <row r="202" spans="1:15" ht="12.75">
      <c r="A202">
        <v>19.8</v>
      </c>
      <c r="B202" s="68">
        <f t="shared" si="7"/>
        <v>773.328735610584</v>
      </c>
      <c r="C202" s="68">
        <f>A202*Sheet1!D36</f>
        <v>297</v>
      </c>
      <c r="E202" s="68">
        <f t="shared" si="8"/>
        <v>476.328735610584</v>
      </c>
      <c r="O202" s="68">
        <f>Sheet1!F72</f>
        <v>1.2150003459100702</v>
      </c>
    </row>
    <row r="203" spans="1:15" ht="12.75">
      <c r="A203">
        <v>19.9</v>
      </c>
      <c r="B203" s="68">
        <f t="shared" si="7"/>
        <v>779.6522869838468</v>
      </c>
      <c r="C203" s="68">
        <f>A203*Sheet1!D36</f>
        <v>298.5</v>
      </c>
      <c r="E203" s="68">
        <f t="shared" si="8"/>
        <v>481.1522869838468</v>
      </c>
      <c r="O203" s="68">
        <f>Sheet1!F72</f>
        <v>1.2150003459100702</v>
      </c>
    </row>
    <row r="204" spans="1:15" ht="12.75">
      <c r="A204">
        <v>20</v>
      </c>
      <c r="B204" s="68">
        <f t="shared" si="7"/>
        <v>786.0001383640281</v>
      </c>
      <c r="C204" s="68">
        <f>A204*Sheet1!D36</f>
        <v>300</v>
      </c>
      <c r="E204" s="68">
        <f t="shared" si="8"/>
        <v>486.0001383640281</v>
      </c>
      <c r="O204" s="68">
        <f>Sheet1!F72</f>
        <v>1.2150003459100702</v>
      </c>
    </row>
    <row r="205" spans="1:15" ht="12.75">
      <c r="A205">
        <v>20.5</v>
      </c>
      <c r="B205" s="68">
        <f t="shared" si="7"/>
        <v>818.1038953687071</v>
      </c>
      <c r="C205" s="68">
        <f>A205*Sheet1!D36</f>
        <v>307.5</v>
      </c>
      <c r="E205" s="68">
        <f t="shared" si="8"/>
        <v>510.603895368707</v>
      </c>
      <c r="O205" s="68">
        <f>Sheet1!F72</f>
        <v>1.2150003459100702</v>
      </c>
    </row>
    <row r="206" spans="1:15" ht="12.75">
      <c r="A206">
        <v>21</v>
      </c>
      <c r="B206" s="68">
        <f t="shared" si="7"/>
        <v>850.815152546341</v>
      </c>
      <c r="C206" s="68">
        <f>A206*Sheet1!D36</f>
        <v>315</v>
      </c>
      <c r="E206" s="68">
        <f t="shared" si="8"/>
        <v>535.815152546341</v>
      </c>
      <c r="O206" s="68">
        <f>Sheet1!F72</f>
        <v>1.2150003459100702</v>
      </c>
    </row>
    <row r="207" spans="1:15" ht="12.75">
      <c r="A207">
        <v>21.5</v>
      </c>
      <c r="B207" s="68">
        <f t="shared" si="7"/>
        <v>884.1339098969299</v>
      </c>
      <c r="C207" s="68">
        <f>A207*Sheet1!D36</f>
        <v>322.5</v>
      </c>
      <c r="E207" s="68">
        <f t="shared" si="8"/>
        <v>561.6339098969299</v>
      </c>
      <c r="O207" s="68">
        <f>Sheet1!F72</f>
        <v>1.2150003459100702</v>
      </c>
    </row>
    <row r="208" spans="1:15" ht="12.75">
      <c r="A208">
        <v>22</v>
      </c>
      <c r="B208" s="68">
        <f t="shared" si="7"/>
        <v>918.060167420474</v>
      </c>
      <c r="C208" s="68">
        <f>A208*Sheet1!D36</f>
        <v>330</v>
      </c>
      <c r="E208" s="68">
        <f t="shared" si="8"/>
        <v>588.060167420474</v>
      </c>
      <c r="O208" s="68">
        <f>Sheet1!F72</f>
        <v>1.2150003459100702</v>
      </c>
    </row>
    <row r="209" spans="1:15" ht="12.75">
      <c r="A209">
        <v>22.5</v>
      </c>
      <c r="B209" s="68">
        <f t="shared" si="7"/>
        <v>952.5939251169731</v>
      </c>
      <c r="C209" s="68">
        <f>A209*Sheet1!D36</f>
        <v>337.5</v>
      </c>
      <c r="E209" s="68">
        <f t="shared" si="8"/>
        <v>615.0939251169731</v>
      </c>
      <c r="O209" s="68">
        <f>Sheet1!F72</f>
        <v>1.2150003459100702</v>
      </c>
    </row>
    <row r="210" spans="1:15" ht="12.75">
      <c r="A210">
        <v>23</v>
      </c>
      <c r="B210" s="68">
        <f t="shared" si="7"/>
        <v>987.7351829864272</v>
      </c>
      <c r="C210" s="68">
        <f>A210*Sheet1!D36</f>
        <v>345</v>
      </c>
      <c r="E210" s="68">
        <f t="shared" si="8"/>
        <v>642.7351829864272</v>
      </c>
      <c r="O210" s="68">
        <f>Sheet1!F72</f>
        <v>1.2150003459100702</v>
      </c>
    </row>
    <row r="211" spans="1:15" ht="12.75">
      <c r="A211">
        <v>23.5</v>
      </c>
      <c r="B211" s="68">
        <f t="shared" si="7"/>
        <v>1023.4839410288363</v>
      </c>
      <c r="C211" s="68">
        <f>A211*Sheet1!D36</f>
        <v>352.5</v>
      </c>
      <c r="E211" s="68">
        <f t="shared" si="8"/>
        <v>670.9839410288363</v>
      </c>
      <c r="O211" s="68">
        <f>Sheet1!F72</f>
        <v>1.2150003459100702</v>
      </c>
    </row>
    <row r="212" spans="1:15" ht="12.75">
      <c r="A212">
        <v>24</v>
      </c>
      <c r="B212" s="68">
        <f t="shared" si="7"/>
        <v>1059.8401992442004</v>
      </c>
      <c r="C212" s="68">
        <f>A212*Sheet1!D36</f>
        <v>360</v>
      </c>
      <c r="E212" s="68">
        <f t="shared" si="8"/>
        <v>699.8401992442004</v>
      </c>
      <c r="O212" s="68">
        <f>Sheet1!F72</f>
        <v>1.2150003459100702</v>
      </c>
    </row>
    <row r="213" spans="1:15" ht="12.75">
      <c r="A213">
        <v>24.5</v>
      </c>
      <c r="B213" s="68">
        <f t="shared" si="7"/>
        <v>1096.8039576325195</v>
      </c>
      <c r="C213" s="68">
        <f>A213*Sheet1!D36</f>
        <v>367.5</v>
      </c>
      <c r="E213" s="68">
        <f t="shared" si="8"/>
        <v>729.3039576325197</v>
      </c>
      <c r="O213" s="68">
        <f>Sheet1!F72</f>
        <v>1.2150003459100702</v>
      </c>
    </row>
    <row r="214" spans="1:15" ht="12.75">
      <c r="A214">
        <v>25</v>
      </c>
      <c r="B214" s="68">
        <f t="shared" si="7"/>
        <v>1134.375216193794</v>
      </c>
      <c r="C214" s="68">
        <f>A214*Sheet1!D36</f>
        <v>375</v>
      </c>
      <c r="E214" s="68">
        <f t="shared" si="8"/>
        <v>759.3752161937939</v>
      </c>
      <c r="O214" s="68">
        <f>Sheet1!F72</f>
        <v>1.2150003459100702</v>
      </c>
    </row>
    <row r="215" spans="1:15" ht="12.75">
      <c r="A215">
        <v>25.5</v>
      </c>
      <c r="B215" s="68">
        <f t="shared" si="7"/>
        <v>1172.5539749280233</v>
      </c>
      <c r="C215" s="68">
        <f>A215*Sheet1!D36</f>
        <v>382.5</v>
      </c>
      <c r="E215" s="68">
        <f t="shared" si="8"/>
        <v>790.0539749280232</v>
      </c>
      <c r="O215" s="68">
        <f>Sheet1!F72</f>
        <v>1.2150003459100702</v>
      </c>
    </row>
    <row r="216" spans="1:15" ht="12.75">
      <c r="A216">
        <v>26</v>
      </c>
      <c r="B216" s="68">
        <f t="shared" si="7"/>
        <v>1211.3402338352075</v>
      </c>
      <c r="C216" s="68">
        <f>A216*Sheet1!D36</f>
        <v>390</v>
      </c>
      <c r="E216" s="68">
        <f t="shared" si="8"/>
        <v>821.3402338352075</v>
      </c>
      <c r="O216" s="68">
        <f>Sheet1!F72</f>
        <v>1.2150003459100702</v>
      </c>
    </row>
    <row r="217" spans="1:15" ht="12.75">
      <c r="A217">
        <v>26.5</v>
      </c>
      <c r="B217" s="68">
        <f t="shared" si="7"/>
        <v>1250.7339929153468</v>
      </c>
      <c r="C217" s="68">
        <f>A217*Sheet1!D36</f>
        <v>397.5</v>
      </c>
      <c r="E217" s="68">
        <f t="shared" si="8"/>
        <v>853.2339929153468</v>
      </c>
      <c r="O217" s="68">
        <f>Sheet1!F72</f>
        <v>1.2150003459100702</v>
      </c>
    </row>
    <row r="218" spans="1:15" ht="12.75">
      <c r="A218">
        <v>27</v>
      </c>
      <c r="B218" s="68">
        <f t="shared" si="7"/>
        <v>1290.735252168441</v>
      </c>
      <c r="C218" s="68">
        <f>A218*Sheet1!D36</f>
        <v>405</v>
      </c>
      <c r="E218" s="68">
        <f t="shared" si="8"/>
        <v>885.7352521684412</v>
      </c>
      <c r="O218" s="68">
        <f>Sheet1!F72</f>
        <v>1.2150003459100702</v>
      </c>
    </row>
    <row r="219" spans="1:15" ht="12.75">
      <c r="A219">
        <v>27.5</v>
      </c>
      <c r="B219" s="68">
        <f t="shared" si="7"/>
        <v>1331.3440115944904</v>
      </c>
      <c r="C219" s="68">
        <f>A219*Sheet1!D36</f>
        <v>412.5</v>
      </c>
      <c r="E219" s="68">
        <f t="shared" si="8"/>
        <v>918.8440115944906</v>
      </c>
      <c r="O219" s="68">
        <f>Sheet1!F72</f>
        <v>1.2150003459100702</v>
      </c>
    </row>
    <row r="220" spans="1:15" ht="12.75">
      <c r="A220">
        <v>28</v>
      </c>
      <c r="B220" s="68">
        <f t="shared" si="7"/>
        <v>1372.560271193495</v>
      </c>
      <c r="C220" s="68">
        <f>A220*Sheet1!D36</f>
        <v>420</v>
      </c>
      <c r="E220" s="68">
        <f t="shared" si="8"/>
        <v>952.560271193495</v>
      </c>
      <c r="O220" s="68">
        <f>Sheet1!F72</f>
        <v>1.2150003459100702</v>
      </c>
    </row>
    <row r="221" spans="1:15" ht="12.75">
      <c r="A221">
        <v>28.5</v>
      </c>
      <c r="B221" s="68">
        <f t="shared" si="7"/>
        <v>1414.3840309654545</v>
      </c>
      <c r="C221" s="68">
        <f>A221*Sheet1!D36</f>
        <v>427.5</v>
      </c>
      <c r="E221" s="68">
        <f t="shared" si="8"/>
        <v>986.8840309654545</v>
      </c>
      <c r="O221" s="68">
        <f>Sheet1!F72</f>
        <v>1.2150003459100702</v>
      </c>
    </row>
    <row r="222" spans="1:15" ht="12.75">
      <c r="A222">
        <v>29</v>
      </c>
      <c r="B222" s="68">
        <f t="shared" si="7"/>
        <v>1456.8152909103692</v>
      </c>
      <c r="C222" s="68">
        <f>A222*Sheet1!D36</f>
        <v>435</v>
      </c>
      <c r="E222" s="68">
        <f t="shared" si="8"/>
        <v>1021.8152909103691</v>
      </c>
      <c r="O222" s="68">
        <f>Sheet1!F72</f>
        <v>1.2150003459100702</v>
      </c>
    </row>
    <row r="223" spans="1:15" ht="12.75">
      <c r="A223">
        <v>29.5</v>
      </c>
      <c r="B223" s="68">
        <f t="shared" si="7"/>
        <v>1499.8540510282387</v>
      </c>
      <c r="C223" s="68">
        <f>A223*Sheet1!D36</f>
        <v>442.5</v>
      </c>
      <c r="E223" s="68">
        <f t="shared" si="8"/>
        <v>1057.3540510282387</v>
      </c>
      <c r="O223" s="68">
        <f>Sheet1!F72</f>
        <v>1.2150003459100702</v>
      </c>
    </row>
    <row r="224" spans="1:15" ht="12.75">
      <c r="A224">
        <v>30</v>
      </c>
      <c r="B224" s="68">
        <f t="shared" si="7"/>
        <v>1543.5003113190633</v>
      </c>
      <c r="C224" s="68">
        <f>A224*Sheet1!D36</f>
        <v>450</v>
      </c>
      <c r="E224" s="68">
        <f t="shared" si="8"/>
        <v>1093.5003113190633</v>
      </c>
      <c r="O224" s="68">
        <f>Sheet1!F72</f>
        <v>1.2150003459100702</v>
      </c>
    </row>
    <row r="225" spans="1:15" ht="12.75">
      <c r="A225">
        <v>30.5</v>
      </c>
      <c r="B225" s="68">
        <f t="shared" si="7"/>
        <v>1587.7540717828429</v>
      </c>
      <c r="C225" s="68">
        <f>A225*Sheet1!D36</f>
        <v>457.5</v>
      </c>
      <c r="E225" s="68">
        <f t="shared" si="8"/>
        <v>1130.2540717828429</v>
      </c>
      <c r="O225" s="68">
        <f>Sheet1!F72</f>
        <v>1.2150003459100702</v>
      </c>
    </row>
    <row r="226" spans="1:15" ht="12.75">
      <c r="A226">
        <v>31</v>
      </c>
      <c r="B226" s="68">
        <f t="shared" si="7"/>
        <v>1632.6153324195775</v>
      </c>
      <c r="C226" s="68">
        <f>A226*Sheet1!D36</f>
        <v>465</v>
      </c>
      <c r="E226" s="68">
        <f t="shared" si="8"/>
        <v>1167.6153324195775</v>
      </c>
      <c r="O226" s="68">
        <f>Sheet1!F72</f>
        <v>1.2150003459100702</v>
      </c>
    </row>
    <row r="227" spans="1:15" ht="12.75">
      <c r="A227">
        <v>31.5</v>
      </c>
      <c r="B227" s="68">
        <f t="shared" si="7"/>
        <v>1678.0840932292672</v>
      </c>
      <c r="C227" s="68">
        <f>A227*Sheet1!D36</f>
        <v>472.5</v>
      </c>
      <c r="E227" s="68">
        <f t="shared" si="8"/>
        <v>1205.5840932292672</v>
      </c>
      <c r="O227" s="68">
        <f>Sheet1!F72</f>
        <v>1.2150003459100702</v>
      </c>
    </row>
    <row r="228" spans="1:15" ht="12.75">
      <c r="A228">
        <v>32</v>
      </c>
      <c r="B228" s="68">
        <f t="shared" si="7"/>
        <v>1724.160354211912</v>
      </c>
      <c r="C228" s="68">
        <f>A228*Sheet1!D36</f>
        <v>480</v>
      </c>
      <c r="E228" s="68">
        <f t="shared" si="8"/>
        <v>1244.160354211912</v>
      </c>
      <c r="O228" s="68">
        <f>Sheet1!F72</f>
        <v>1.2150003459100702</v>
      </c>
    </row>
    <row r="229" spans="1:15" ht="12.75">
      <c r="A229">
        <v>32.5</v>
      </c>
      <c r="B229" s="68">
        <f t="shared" si="7"/>
        <v>1770.8441153675117</v>
      </c>
      <c r="C229" s="68">
        <f>A229*Sheet1!D36</f>
        <v>487.5</v>
      </c>
      <c r="E229" s="68">
        <f t="shared" si="8"/>
        <v>1283.3441153675117</v>
      </c>
      <c r="O229" s="68">
        <f>Sheet1!F72</f>
        <v>1.2150003459100702</v>
      </c>
    </row>
    <row r="230" spans="1:15" ht="12.75">
      <c r="A230">
        <v>33</v>
      </c>
      <c r="B230" s="68">
        <f t="shared" si="7"/>
        <v>1818.1353766960665</v>
      </c>
      <c r="C230" s="68">
        <f>A230*Sheet1!D36</f>
        <v>495</v>
      </c>
      <c r="E230" s="68">
        <f t="shared" si="8"/>
        <v>1323.1353766960665</v>
      </c>
      <c r="O230" s="68">
        <f>Sheet1!F72</f>
        <v>1.2150003459100702</v>
      </c>
    </row>
    <row r="231" spans="1:15" ht="12.75">
      <c r="A231">
        <v>33.5</v>
      </c>
      <c r="B231" s="68">
        <f t="shared" si="7"/>
        <v>1866.0341381975763</v>
      </c>
      <c r="C231" s="68">
        <f>A231*Sheet1!D36</f>
        <v>502.5</v>
      </c>
      <c r="E231" s="68">
        <f t="shared" si="8"/>
        <v>1363.5341381975763</v>
      </c>
      <c r="O231" s="68">
        <f>Sheet1!F72</f>
        <v>1.2150003459100702</v>
      </c>
    </row>
    <row r="232" spans="1:15" ht="12.75">
      <c r="A232">
        <v>34</v>
      </c>
      <c r="B232" s="68">
        <f t="shared" si="7"/>
        <v>1914.5403998720412</v>
      </c>
      <c r="C232" s="68">
        <f>A232*Sheet1!D36</f>
        <v>510</v>
      </c>
      <c r="E232" s="68">
        <f t="shared" si="8"/>
        <v>1404.5403998720412</v>
      </c>
      <c r="O232" s="68">
        <f>Sheet1!F72</f>
        <v>1.2150003459100702</v>
      </c>
    </row>
    <row r="233" spans="1:15" ht="12.75">
      <c r="A233">
        <v>34.5</v>
      </c>
      <c r="B233" s="68">
        <f t="shared" si="7"/>
        <v>1963.6541617194612</v>
      </c>
      <c r="C233" s="68">
        <f>A233*Sheet1!D36</f>
        <v>517.5</v>
      </c>
      <c r="E233" s="68">
        <f t="shared" si="8"/>
        <v>1446.1541617194612</v>
      </c>
      <c r="O233" s="68">
        <f>Sheet1!F72</f>
        <v>1.2150003459100702</v>
      </c>
    </row>
    <row r="234" spans="1:15" ht="12.75">
      <c r="A234">
        <v>35</v>
      </c>
      <c r="B234" s="68">
        <f t="shared" si="7"/>
        <v>2013.375423739836</v>
      </c>
      <c r="C234" s="68">
        <f>A234*Sheet1!D36</f>
        <v>525</v>
      </c>
      <c r="E234" s="68">
        <f t="shared" si="8"/>
        <v>1488.375423739836</v>
      </c>
      <c r="O234" s="68">
        <f>Sheet1!F72</f>
        <v>1.2150003459100702</v>
      </c>
    </row>
    <row r="235" spans="1:15" ht="12.75">
      <c r="A235">
        <v>35.5</v>
      </c>
      <c r="B235" s="68">
        <f t="shared" si="7"/>
        <v>2063.7041859331657</v>
      </c>
      <c r="C235" s="68">
        <f>A235*Sheet1!D36</f>
        <v>532.5</v>
      </c>
      <c r="E235" s="68">
        <f t="shared" si="8"/>
        <v>1531.204185933166</v>
      </c>
      <c r="O235" s="68">
        <f>Sheet1!F72</f>
        <v>1.2150003459100702</v>
      </c>
    </row>
    <row r="236" spans="1:15" ht="12.75">
      <c r="A236">
        <v>36</v>
      </c>
      <c r="B236" s="68">
        <f t="shared" si="7"/>
        <v>2114.6404482994512</v>
      </c>
      <c r="C236" s="68">
        <f>A236*Sheet1!D36</f>
        <v>540</v>
      </c>
      <c r="E236" s="68">
        <f t="shared" si="8"/>
        <v>1574.640448299451</v>
      </c>
      <c r="O236" s="68">
        <f>Sheet1!F72</f>
        <v>1.2150003459100702</v>
      </c>
    </row>
    <row r="237" spans="1:15" ht="12.75">
      <c r="A237">
        <v>36.5</v>
      </c>
      <c r="B237" s="68">
        <f t="shared" si="7"/>
        <v>2166.184210838691</v>
      </c>
      <c r="C237" s="68">
        <f>A237*Sheet1!D36</f>
        <v>547.5</v>
      </c>
      <c r="E237" s="68">
        <f t="shared" si="8"/>
        <v>1618.6842108386911</v>
      </c>
      <c r="O237" s="68">
        <f>Sheet1!F72</f>
        <v>1.2150003459100702</v>
      </c>
    </row>
    <row r="238" spans="1:15" ht="12.75">
      <c r="A238">
        <v>37</v>
      </c>
      <c r="B238" s="68">
        <f t="shared" si="7"/>
        <v>2218.335473550886</v>
      </c>
      <c r="C238" s="68">
        <f>A238*Sheet1!D36</f>
        <v>555</v>
      </c>
      <c r="E238" s="68">
        <f t="shared" si="8"/>
        <v>1663.335473550886</v>
      </c>
      <c r="O238" s="68">
        <f>Sheet1!F72</f>
        <v>1.2150003459100702</v>
      </c>
    </row>
    <row r="239" spans="1:15" ht="12.75">
      <c r="A239">
        <v>37.5</v>
      </c>
      <c r="B239" s="68">
        <f t="shared" si="7"/>
        <v>2271.094236436036</v>
      </c>
      <c r="C239" s="68">
        <f>A239*Sheet1!D36</f>
        <v>562.5</v>
      </c>
      <c r="E239" s="68">
        <f t="shared" si="8"/>
        <v>1708.5942364360362</v>
      </c>
      <c r="O239" s="68">
        <f>Sheet1!F72</f>
        <v>1.2150003459100702</v>
      </c>
    </row>
    <row r="240" spans="1:15" ht="12.75">
      <c r="A240">
        <v>38</v>
      </c>
      <c r="B240" s="68">
        <f t="shared" si="7"/>
        <v>2324.4604994941415</v>
      </c>
      <c r="C240" s="68">
        <f>A240*Sheet1!D36</f>
        <v>570</v>
      </c>
      <c r="E240" s="68">
        <f t="shared" si="8"/>
        <v>1754.4604994941415</v>
      </c>
      <c r="O240" s="68">
        <f>Sheet1!F72</f>
        <v>1.2150003459100702</v>
      </c>
    </row>
    <row r="241" spans="1:15" ht="12.75">
      <c r="A241">
        <v>38.5</v>
      </c>
      <c r="B241" s="68">
        <f t="shared" si="7"/>
        <v>2378.4342627252017</v>
      </c>
      <c r="C241" s="68">
        <f>A241*Sheet1!D36</f>
        <v>577.5</v>
      </c>
      <c r="E241" s="68">
        <f t="shared" si="8"/>
        <v>1800.9342627252015</v>
      </c>
      <c r="O241" s="68">
        <f>Sheet1!F72</f>
        <v>1.2150003459100702</v>
      </c>
    </row>
    <row r="242" spans="1:15" ht="12.75">
      <c r="A242">
        <v>39</v>
      </c>
      <c r="B242" s="68">
        <f t="shared" si="7"/>
        <v>2433.0155261292166</v>
      </c>
      <c r="C242" s="68">
        <f>A242*Sheet1!D36</f>
        <v>585</v>
      </c>
      <c r="E242" s="68">
        <f t="shared" si="8"/>
        <v>1848.0155261292168</v>
      </c>
      <c r="O242" s="68">
        <f>Sheet1!F72</f>
        <v>1.2150003459100702</v>
      </c>
    </row>
    <row r="243" spans="1:15" ht="12.75">
      <c r="A243">
        <v>39.5</v>
      </c>
      <c r="B243" s="68">
        <f t="shared" si="7"/>
        <v>2488.204289706187</v>
      </c>
      <c r="C243" s="68">
        <f>A243*Sheet1!D36</f>
        <v>592.5</v>
      </c>
      <c r="E243" s="68">
        <f t="shared" si="8"/>
        <v>1895.704289706187</v>
      </c>
      <c r="O243" s="68">
        <f>Sheet1!F72</f>
        <v>1.2150003459100702</v>
      </c>
    </row>
    <row r="244" spans="1:15" ht="12.75">
      <c r="A244">
        <v>40</v>
      </c>
      <c r="B244" s="68">
        <f t="shared" si="7"/>
        <v>2544.0005534561124</v>
      </c>
      <c r="C244" s="68">
        <f>A244*Sheet1!D36</f>
        <v>600</v>
      </c>
      <c r="E244" s="68">
        <f t="shared" si="8"/>
        <v>1944.0005534561124</v>
      </c>
      <c r="O244" s="68">
        <f>Sheet1!F72</f>
        <v>1.2150003459100702</v>
      </c>
    </row>
    <row r="245" spans="1:15" ht="12.75">
      <c r="A245">
        <v>40.5</v>
      </c>
      <c r="B245" s="68">
        <f t="shared" si="7"/>
        <v>2600.4043173789923</v>
      </c>
      <c r="C245" s="68">
        <f>A245*Sheet1!D36</f>
        <v>607.5</v>
      </c>
      <c r="E245" s="68">
        <f t="shared" si="8"/>
        <v>1992.9043173789926</v>
      </c>
      <c r="O245" s="68">
        <f>Sheet1!F72</f>
        <v>1.2150003459100702</v>
      </c>
    </row>
    <row r="246" spans="1:15" ht="12.75">
      <c r="A246">
        <v>41</v>
      </c>
      <c r="B246" s="68">
        <f t="shared" si="7"/>
        <v>2657.4155814748283</v>
      </c>
      <c r="C246" s="68">
        <f>A246*Sheet1!D36</f>
        <v>615</v>
      </c>
      <c r="E246" s="68">
        <f t="shared" si="8"/>
        <v>2042.415581474828</v>
      </c>
      <c r="O246" s="68">
        <f>Sheet1!F72</f>
        <v>1.2150003459100702</v>
      </c>
    </row>
    <row r="247" spans="1:15" ht="12.75">
      <c r="A247">
        <v>41.5</v>
      </c>
      <c r="B247" s="68">
        <f t="shared" si="7"/>
        <v>2715.0343457436184</v>
      </c>
      <c r="C247" s="68">
        <f>A247*Sheet1!D36</f>
        <v>622.5</v>
      </c>
      <c r="E247" s="68">
        <f t="shared" si="8"/>
        <v>2092.5343457436184</v>
      </c>
      <c r="O247" s="68">
        <f>Sheet1!F72</f>
        <v>1.2150003459100702</v>
      </c>
    </row>
    <row r="248" spans="1:15" ht="12.75">
      <c r="A248">
        <v>42</v>
      </c>
      <c r="B248" s="68">
        <f t="shared" si="7"/>
        <v>2773.260610185364</v>
      </c>
      <c r="C248" s="68">
        <f>A248*Sheet1!D36</f>
        <v>630</v>
      </c>
      <c r="E248" s="68">
        <f t="shared" si="8"/>
        <v>2143.260610185364</v>
      </c>
      <c r="O248" s="68">
        <f>Sheet1!F72</f>
        <v>1.2150003459100702</v>
      </c>
    </row>
    <row r="249" spans="1:15" ht="12.75">
      <c r="A249">
        <v>42.5</v>
      </c>
      <c r="B249" s="68">
        <f t="shared" si="7"/>
        <v>2832.0943748000645</v>
      </c>
      <c r="C249" s="68">
        <f>A249*Sheet1!D36</f>
        <v>637.5</v>
      </c>
      <c r="E249" s="68">
        <f t="shared" si="8"/>
        <v>2194.5943748000645</v>
      </c>
      <c r="O249" s="68">
        <f>Sheet1!F72</f>
        <v>1.2150003459100702</v>
      </c>
    </row>
    <row r="250" spans="1:15" ht="12.75">
      <c r="A250">
        <v>43</v>
      </c>
      <c r="B250" s="68">
        <f t="shared" si="7"/>
        <v>2891.5356395877197</v>
      </c>
      <c r="C250" s="68">
        <f>A250*Sheet1!D36</f>
        <v>645</v>
      </c>
      <c r="E250" s="68">
        <f t="shared" si="8"/>
        <v>2246.5356395877197</v>
      </c>
      <c r="O250" s="68">
        <f>Sheet1!F72</f>
        <v>1.2150003459100702</v>
      </c>
    </row>
    <row r="251" spans="1:15" ht="12.75">
      <c r="A251">
        <v>43.5</v>
      </c>
      <c r="B251" s="68">
        <f t="shared" si="7"/>
        <v>2951.5844045483304</v>
      </c>
      <c r="C251" s="68">
        <f>A251*Sheet1!D36</f>
        <v>652.5</v>
      </c>
      <c r="E251" s="68">
        <f t="shared" si="8"/>
        <v>2299.0844045483304</v>
      </c>
      <c r="O251" s="68">
        <f>Sheet1!F72</f>
        <v>1.2150003459100702</v>
      </c>
    </row>
    <row r="252" spans="1:15" ht="12.75">
      <c r="A252">
        <v>44</v>
      </c>
      <c r="B252" s="68">
        <f t="shared" si="7"/>
        <v>3012.240669681896</v>
      </c>
      <c r="C252" s="68">
        <f>A252*Sheet1!D36</f>
        <v>660</v>
      </c>
      <c r="E252" s="68">
        <f t="shared" si="8"/>
        <v>2352.240669681896</v>
      </c>
      <c r="O252" s="68">
        <f>Sheet1!F72</f>
        <v>1.2150003459100702</v>
      </c>
    </row>
    <row r="253" spans="1:15" ht="12.75">
      <c r="A253">
        <v>44.5</v>
      </c>
      <c r="B253" s="68">
        <f t="shared" si="7"/>
        <v>3073.5044349884165</v>
      </c>
      <c r="C253" s="68">
        <f>A253*Sheet1!D36</f>
        <v>667.5</v>
      </c>
      <c r="E253" s="68">
        <f t="shared" si="8"/>
        <v>2406.0044349884165</v>
      </c>
      <c r="O253" s="68">
        <f>Sheet1!F72</f>
        <v>1.2150003459100702</v>
      </c>
    </row>
    <row r="254" spans="1:15" ht="12.75">
      <c r="A254">
        <v>45</v>
      </c>
      <c r="B254" s="68">
        <f t="shared" si="7"/>
        <v>3135.3757004678923</v>
      </c>
      <c r="C254" s="68">
        <f>A254*Sheet1!D36</f>
        <v>675</v>
      </c>
      <c r="E254" s="68">
        <f t="shared" si="8"/>
        <v>2460.3757004678923</v>
      </c>
      <c r="O254" s="68">
        <f>Sheet1!F72</f>
        <v>1.2150003459100702</v>
      </c>
    </row>
    <row r="255" spans="1:15" ht="12.75">
      <c r="A255">
        <v>45.5</v>
      </c>
      <c r="B255" s="68">
        <f t="shared" si="7"/>
        <v>3197.8544661203227</v>
      </c>
      <c r="C255" s="68">
        <f>A255*Sheet1!D36</f>
        <v>682.5</v>
      </c>
      <c r="E255" s="68">
        <f t="shared" si="8"/>
        <v>2515.3544661203227</v>
      </c>
      <c r="O255" s="68">
        <f>Sheet1!F72</f>
        <v>1.2150003459100702</v>
      </c>
    </row>
    <row r="256" spans="1:15" ht="12.75">
      <c r="A256">
        <v>46</v>
      </c>
      <c r="B256" s="68">
        <f t="shared" si="7"/>
        <v>3260.9407319457086</v>
      </c>
      <c r="C256" s="68">
        <f>A256*Sheet1!D36</f>
        <v>690</v>
      </c>
      <c r="E256" s="68">
        <f t="shared" si="8"/>
        <v>2570.9407319457086</v>
      </c>
      <c r="O256" s="68">
        <f>Sheet1!F72</f>
        <v>1.2150003459100702</v>
      </c>
    </row>
    <row r="257" spans="1:15" ht="12.75">
      <c r="A257">
        <v>46.5</v>
      </c>
      <c r="B257" s="68">
        <f t="shared" si="7"/>
        <v>3324.634497944049</v>
      </c>
      <c r="C257" s="68">
        <f>A257*Sheet1!D36</f>
        <v>697.5</v>
      </c>
      <c r="E257" s="68">
        <f t="shared" si="8"/>
        <v>2627.134497944049</v>
      </c>
      <c r="O257" s="68">
        <f>Sheet1!F72</f>
        <v>1.2150003459100702</v>
      </c>
    </row>
    <row r="258" spans="1:15" ht="12.75">
      <c r="A258">
        <v>47</v>
      </c>
      <c r="B258" s="68">
        <f t="shared" si="7"/>
        <v>3388.935764115345</v>
      </c>
      <c r="C258" s="68">
        <f>A258*Sheet1!D36</f>
        <v>705</v>
      </c>
      <c r="E258" s="68">
        <f t="shared" si="8"/>
        <v>2683.935764115345</v>
      </c>
      <c r="O258" s="68">
        <f>Sheet1!F72</f>
        <v>1.2150003459100702</v>
      </c>
    </row>
    <row r="259" spans="1:15" ht="12.75">
      <c r="A259">
        <v>47.5</v>
      </c>
      <c r="B259" s="68">
        <f t="shared" si="7"/>
        <v>3453.8445304595957</v>
      </c>
      <c r="C259" s="68">
        <f>A259*Sheet1!D36</f>
        <v>712.5</v>
      </c>
      <c r="E259" s="68">
        <f t="shared" si="8"/>
        <v>2741.3445304595957</v>
      </c>
      <c r="O259" s="68">
        <f>Sheet1!F72</f>
        <v>1.2150003459100702</v>
      </c>
    </row>
    <row r="260" spans="1:15" ht="12.75">
      <c r="A260">
        <v>48</v>
      </c>
      <c r="B260" s="68">
        <f t="shared" si="7"/>
        <v>3519.360796976802</v>
      </c>
      <c r="C260" s="68">
        <f>A260*Sheet1!D36</f>
        <v>720</v>
      </c>
      <c r="E260" s="68">
        <f t="shared" si="8"/>
        <v>2799.360796976802</v>
      </c>
      <c r="O260" s="68">
        <f>Sheet1!F72</f>
        <v>1.2150003459100702</v>
      </c>
    </row>
    <row r="261" spans="1:15" ht="12.75">
      <c r="A261">
        <v>48.5</v>
      </c>
      <c r="B261" s="68">
        <f aca="true" t="shared" si="9" ref="B261:B324">C261+E261</f>
        <v>3585.4845636669625</v>
      </c>
      <c r="C261" s="68">
        <f>A261*Sheet1!D36</f>
        <v>727.5</v>
      </c>
      <c r="E261" s="68">
        <f aca="true" t="shared" si="10" ref="E261:E324">(A261*A261)*O261</f>
        <v>2857.9845636669625</v>
      </c>
      <c r="O261" s="68">
        <f>Sheet1!F72</f>
        <v>1.2150003459100702</v>
      </c>
    </row>
    <row r="262" spans="1:15" ht="12.75">
      <c r="A262">
        <v>49</v>
      </c>
      <c r="B262" s="68">
        <f t="shared" si="9"/>
        <v>3652.2158305300786</v>
      </c>
      <c r="C262" s="68">
        <f>A262*Sheet1!D36</f>
        <v>735</v>
      </c>
      <c r="E262" s="68">
        <f t="shared" si="10"/>
        <v>2917.2158305300786</v>
      </c>
      <c r="O262" s="68">
        <f>Sheet1!F72</f>
        <v>1.2150003459100702</v>
      </c>
    </row>
    <row r="263" spans="1:15" ht="12.75">
      <c r="A263">
        <v>49.5</v>
      </c>
      <c r="B263" s="68">
        <f t="shared" si="9"/>
        <v>3719.5545975661494</v>
      </c>
      <c r="C263" s="68">
        <f>A263*Sheet1!D36</f>
        <v>742.5</v>
      </c>
      <c r="E263" s="68">
        <f t="shared" si="10"/>
        <v>2977.0545975661494</v>
      </c>
      <c r="O263" s="68">
        <f>Sheet1!F72</f>
        <v>1.2150003459100702</v>
      </c>
    </row>
    <row r="264" spans="1:15" ht="12.75">
      <c r="A264">
        <v>50</v>
      </c>
      <c r="B264" s="68">
        <f t="shared" si="9"/>
        <v>3787.5008647751756</v>
      </c>
      <c r="C264" s="68">
        <f>A264*Sheet1!D36</f>
        <v>750</v>
      </c>
      <c r="E264" s="68">
        <f t="shared" si="10"/>
        <v>3037.5008647751756</v>
      </c>
      <c r="O264" s="68">
        <f>Sheet1!F72</f>
        <v>1.2150003459100702</v>
      </c>
    </row>
    <row r="265" spans="1:15" ht="12.75">
      <c r="A265">
        <v>51</v>
      </c>
      <c r="B265" s="68">
        <f t="shared" si="9"/>
        <v>3925.215899712093</v>
      </c>
      <c r="C265" s="68">
        <f>A265*Sheet1!D36</f>
        <v>765</v>
      </c>
      <c r="E265" s="68">
        <f t="shared" si="10"/>
        <v>3160.215899712093</v>
      </c>
      <c r="O265" s="68">
        <f>Sheet1!F72</f>
        <v>1.2150003459100702</v>
      </c>
    </row>
    <row r="266" spans="1:15" ht="12.75">
      <c r="A266">
        <v>52</v>
      </c>
      <c r="B266" s="68">
        <f t="shared" si="9"/>
        <v>4065.36093534083</v>
      </c>
      <c r="C266" s="68">
        <f>A266*Sheet1!D36</f>
        <v>780</v>
      </c>
      <c r="E266" s="68">
        <f t="shared" si="10"/>
        <v>3285.36093534083</v>
      </c>
      <c r="O266" s="68">
        <f>Sheet1!F72</f>
        <v>1.2150003459100702</v>
      </c>
    </row>
    <row r="267" spans="1:15" ht="12.75">
      <c r="A267">
        <v>53</v>
      </c>
      <c r="B267" s="68">
        <f t="shared" si="9"/>
        <v>4207.935971661387</v>
      </c>
      <c r="C267" s="68">
        <f>A267*Sheet1!D36</f>
        <v>795</v>
      </c>
      <c r="E267" s="68">
        <f t="shared" si="10"/>
        <v>3412.935971661387</v>
      </c>
      <c r="O267" s="68">
        <f>Sheet1!F72</f>
        <v>1.2150003459100702</v>
      </c>
    </row>
    <row r="268" spans="1:15" ht="12.75">
      <c r="A268">
        <v>54</v>
      </c>
      <c r="B268" s="68">
        <f t="shared" si="9"/>
        <v>4352.941008673764</v>
      </c>
      <c r="C268" s="68">
        <f>A268*Sheet1!D36</f>
        <v>810</v>
      </c>
      <c r="E268" s="68">
        <f t="shared" si="10"/>
        <v>3542.941008673765</v>
      </c>
      <c r="O268" s="68">
        <f>Sheet1!F72</f>
        <v>1.2150003459100702</v>
      </c>
    </row>
    <row r="269" spans="1:15" ht="12.75">
      <c r="A269">
        <v>55</v>
      </c>
      <c r="B269" s="68">
        <f t="shared" si="9"/>
        <v>4500.376046377962</v>
      </c>
      <c r="C269" s="68">
        <f>A269*Sheet1!D36</f>
        <v>825</v>
      </c>
      <c r="E269" s="68">
        <f t="shared" si="10"/>
        <v>3675.376046377962</v>
      </c>
      <c r="O269" s="68">
        <f>Sheet1!F72</f>
        <v>1.2150003459100702</v>
      </c>
    </row>
    <row r="270" spans="1:15" ht="12.75">
      <c r="A270">
        <v>56</v>
      </c>
      <c r="B270" s="68">
        <f t="shared" si="9"/>
        <v>4650.24108477398</v>
      </c>
      <c r="C270" s="68">
        <f>A270*Sheet1!D36</f>
        <v>840</v>
      </c>
      <c r="E270" s="68">
        <f t="shared" si="10"/>
        <v>3810.24108477398</v>
      </c>
      <c r="O270" s="68">
        <f>Sheet1!F72</f>
        <v>1.2150003459100702</v>
      </c>
    </row>
    <row r="271" spans="1:15" ht="12.75">
      <c r="A271">
        <v>57</v>
      </c>
      <c r="B271" s="68">
        <f t="shared" si="9"/>
        <v>4802.536123861818</v>
      </c>
      <c r="C271" s="68">
        <f>A271*Sheet1!D36</f>
        <v>855</v>
      </c>
      <c r="E271" s="68">
        <f t="shared" si="10"/>
        <v>3947.536123861818</v>
      </c>
      <c r="O271" s="68">
        <f>Sheet1!F72</f>
        <v>1.2150003459100702</v>
      </c>
    </row>
    <row r="272" spans="1:15" ht="12.75">
      <c r="A272">
        <v>58</v>
      </c>
      <c r="B272" s="68">
        <f t="shared" si="9"/>
        <v>4957.261163641477</v>
      </c>
      <c r="C272" s="68">
        <f>A272*Sheet1!D36</f>
        <v>870</v>
      </c>
      <c r="E272" s="68">
        <f t="shared" si="10"/>
        <v>4087.2611636414763</v>
      </c>
      <c r="O272" s="68">
        <f>Sheet1!F72</f>
        <v>1.2150003459100702</v>
      </c>
    </row>
    <row r="273" spans="1:15" ht="12.75">
      <c r="A273">
        <v>59</v>
      </c>
      <c r="B273" s="68">
        <f t="shared" si="9"/>
        <v>5114.416204112955</v>
      </c>
      <c r="C273" s="68">
        <f>A273*Sheet1!D36</f>
        <v>885</v>
      </c>
      <c r="E273" s="68">
        <f t="shared" si="10"/>
        <v>4229.416204112955</v>
      </c>
      <c r="O273" s="68">
        <f>Sheet1!F72</f>
        <v>1.2150003459100702</v>
      </c>
    </row>
    <row r="274" spans="1:15" ht="12.75">
      <c r="A274">
        <v>60</v>
      </c>
      <c r="B274" s="68">
        <f t="shared" si="9"/>
        <v>5274.001245276253</v>
      </c>
      <c r="C274" s="68">
        <f>A274*Sheet1!D36</f>
        <v>900</v>
      </c>
      <c r="E274" s="68">
        <f t="shared" si="10"/>
        <v>4374.001245276253</v>
      </c>
      <c r="O274" s="68">
        <f>Sheet1!F72</f>
        <v>1.2150003459100702</v>
      </c>
    </row>
    <row r="275" spans="1:15" ht="12.75">
      <c r="A275">
        <v>61</v>
      </c>
      <c r="B275" s="68">
        <f t="shared" si="9"/>
        <v>5436.016287131371</v>
      </c>
      <c r="C275" s="68">
        <f>A275*Sheet1!D36</f>
        <v>915</v>
      </c>
      <c r="E275" s="68">
        <f t="shared" si="10"/>
        <v>4521.016287131371</v>
      </c>
      <c r="O275" s="68">
        <f>Sheet1!F72</f>
        <v>1.2150003459100702</v>
      </c>
    </row>
    <row r="276" spans="1:15" ht="12.75">
      <c r="A276">
        <v>62</v>
      </c>
      <c r="B276" s="68">
        <f t="shared" si="9"/>
        <v>5600.46132967831</v>
      </c>
      <c r="C276" s="68">
        <f>A276*Sheet1!D36</f>
        <v>930</v>
      </c>
      <c r="E276" s="68">
        <f t="shared" si="10"/>
        <v>4670.46132967831</v>
      </c>
      <c r="O276" s="68">
        <f>Sheet1!F72</f>
        <v>1.2150003459100702</v>
      </c>
    </row>
    <row r="277" spans="1:15" ht="12.75">
      <c r="A277">
        <v>63</v>
      </c>
      <c r="B277" s="68">
        <f t="shared" si="9"/>
        <v>5767.336372917069</v>
      </c>
      <c r="C277" s="68">
        <f>A277*Sheet1!D36</f>
        <v>945</v>
      </c>
      <c r="E277" s="68">
        <f t="shared" si="10"/>
        <v>4822.336372917069</v>
      </c>
      <c r="O277" s="68">
        <f>Sheet1!F72</f>
        <v>1.2150003459100702</v>
      </c>
    </row>
    <row r="278" spans="1:15" ht="12.75">
      <c r="A278">
        <v>64</v>
      </c>
      <c r="B278" s="68">
        <f t="shared" si="9"/>
        <v>5936.641416847648</v>
      </c>
      <c r="C278" s="68">
        <f>A278*Sheet1!D36</f>
        <v>960</v>
      </c>
      <c r="E278" s="68">
        <f t="shared" si="10"/>
        <v>4976.641416847648</v>
      </c>
      <c r="O278" s="68">
        <f>Sheet1!F72</f>
        <v>1.2150003459100702</v>
      </c>
    </row>
    <row r="279" spans="1:15" ht="12.75">
      <c r="A279">
        <v>65</v>
      </c>
      <c r="B279" s="68">
        <f t="shared" si="9"/>
        <v>6108.376461470047</v>
      </c>
      <c r="C279" s="68">
        <f>A279*Sheet1!D36</f>
        <v>975</v>
      </c>
      <c r="E279" s="68">
        <f t="shared" si="10"/>
        <v>5133.376461470047</v>
      </c>
      <c r="O279" s="68">
        <f>Sheet1!F72</f>
        <v>1.2150003459100702</v>
      </c>
    </row>
    <row r="280" spans="1:15" ht="12.75">
      <c r="A280">
        <v>66</v>
      </c>
      <c r="B280" s="68">
        <f t="shared" si="9"/>
        <v>6282.541506784266</v>
      </c>
      <c r="C280" s="68">
        <f>A280*Sheet1!D36</f>
        <v>990</v>
      </c>
      <c r="E280" s="68">
        <f t="shared" si="10"/>
        <v>5292.541506784266</v>
      </c>
      <c r="O280" s="68">
        <f>Sheet1!F72</f>
        <v>1.2150003459100702</v>
      </c>
    </row>
    <row r="281" spans="1:15" ht="12.75">
      <c r="A281">
        <v>67</v>
      </c>
      <c r="B281" s="68">
        <f t="shared" si="9"/>
        <v>6459.136552790305</v>
      </c>
      <c r="C281" s="68">
        <f>A281*Sheet1!D36</f>
        <v>1005</v>
      </c>
      <c r="E281" s="68">
        <f t="shared" si="10"/>
        <v>5454.136552790305</v>
      </c>
      <c r="O281" s="68">
        <f>Sheet1!F72</f>
        <v>1.2150003459100702</v>
      </c>
    </row>
    <row r="282" spans="1:15" ht="12.75">
      <c r="A282">
        <v>68</v>
      </c>
      <c r="B282" s="68">
        <f t="shared" si="9"/>
        <v>6638.161599488165</v>
      </c>
      <c r="C282" s="68">
        <f>A282*Sheet1!D36</f>
        <v>1020</v>
      </c>
      <c r="E282" s="68">
        <f t="shared" si="10"/>
        <v>5618.161599488165</v>
      </c>
      <c r="O282" s="68">
        <f>Sheet1!F72</f>
        <v>1.2150003459100702</v>
      </c>
    </row>
    <row r="283" spans="1:15" ht="12.75">
      <c r="A283">
        <v>69</v>
      </c>
      <c r="B283" s="68">
        <f t="shared" si="9"/>
        <v>6819.616646877845</v>
      </c>
      <c r="C283" s="68">
        <f>A283*Sheet1!D36</f>
        <v>1035</v>
      </c>
      <c r="E283" s="68">
        <f t="shared" si="10"/>
        <v>5784.616646877845</v>
      </c>
      <c r="O283" s="68">
        <f>Sheet1!F72</f>
        <v>1.2150003459100702</v>
      </c>
    </row>
    <row r="284" spans="1:15" ht="12.75">
      <c r="A284">
        <v>70</v>
      </c>
      <c r="B284" s="68">
        <f t="shared" si="9"/>
        <v>7003.501694959344</v>
      </c>
      <c r="C284" s="68">
        <f>A284*Sheet1!D36</f>
        <v>1050</v>
      </c>
      <c r="E284" s="68">
        <f t="shared" si="10"/>
        <v>5953.501694959344</v>
      </c>
      <c r="O284" s="68">
        <f>Sheet1!F72</f>
        <v>1.2150003459100702</v>
      </c>
    </row>
    <row r="285" spans="1:15" ht="12.75">
      <c r="A285">
        <v>71</v>
      </c>
      <c r="B285" s="68">
        <f t="shared" si="9"/>
        <v>7189.816743732664</v>
      </c>
      <c r="C285" s="68">
        <f>A285*Sheet1!D36</f>
        <v>1065</v>
      </c>
      <c r="E285" s="68">
        <f t="shared" si="10"/>
        <v>6124.816743732664</v>
      </c>
      <c r="O285" s="68">
        <f>Sheet1!F72</f>
        <v>1.2150003459100702</v>
      </c>
    </row>
    <row r="286" spans="1:15" ht="12.75">
      <c r="A286">
        <v>72</v>
      </c>
      <c r="B286" s="68">
        <f t="shared" si="9"/>
        <v>7378.561793197804</v>
      </c>
      <c r="C286" s="68">
        <f>A286*Sheet1!D36</f>
        <v>1080</v>
      </c>
      <c r="E286" s="68">
        <f t="shared" si="10"/>
        <v>6298.561793197804</v>
      </c>
      <c r="O286" s="68">
        <f>Sheet1!F72</f>
        <v>1.2150003459100702</v>
      </c>
    </row>
    <row r="287" spans="1:15" ht="12.75">
      <c r="A287">
        <v>73</v>
      </c>
      <c r="B287" s="68">
        <f t="shared" si="9"/>
        <v>7569.7368433547645</v>
      </c>
      <c r="C287" s="68">
        <f>A287*Sheet1!D36</f>
        <v>1095</v>
      </c>
      <c r="E287" s="68">
        <f t="shared" si="10"/>
        <v>6474.7368433547645</v>
      </c>
      <c r="O287" s="68">
        <f>Sheet1!F72</f>
        <v>1.2150003459100702</v>
      </c>
    </row>
    <row r="288" spans="1:15" ht="12.75">
      <c r="A288">
        <v>74</v>
      </c>
      <c r="B288" s="68">
        <f t="shared" si="9"/>
        <v>7763.341894203544</v>
      </c>
      <c r="C288" s="68">
        <f>A288*Sheet1!D36</f>
        <v>1110</v>
      </c>
      <c r="E288" s="68">
        <f t="shared" si="10"/>
        <v>6653.341894203544</v>
      </c>
      <c r="O288" s="68">
        <f>Sheet1!F72</f>
        <v>1.2150003459100702</v>
      </c>
    </row>
    <row r="289" spans="1:15" ht="12.75">
      <c r="A289">
        <v>75</v>
      </c>
      <c r="B289" s="68">
        <f t="shared" si="9"/>
        <v>7959.376945744145</v>
      </c>
      <c r="C289" s="68">
        <f>A289*Sheet1!D36</f>
        <v>1125</v>
      </c>
      <c r="E289" s="68">
        <f t="shared" si="10"/>
        <v>6834.376945744145</v>
      </c>
      <c r="O289" s="68">
        <f>Sheet1!F72</f>
        <v>1.2150003459100702</v>
      </c>
    </row>
    <row r="290" spans="1:15" ht="12.75">
      <c r="A290">
        <v>76</v>
      </c>
      <c r="B290" s="68">
        <f t="shared" si="9"/>
        <v>8157.841997976566</v>
      </c>
      <c r="C290" s="68">
        <f>A290*Sheet1!D36</f>
        <v>1140</v>
      </c>
      <c r="E290" s="68">
        <f t="shared" si="10"/>
        <v>7017.841997976566</v>
      </c>
      <c r="O290" s="68">
        <f>Sheet1!F72</f>
        <v>1.2150003459100702</v>
      </c>
    </row>
    <row r="291" spans="1:15" ht="12.75">
      <c r="A291">
        <v>77</v>
      </c>
      <c r="B291" s="68">
        <f t="shared" si="9"/>
        <v>8358.737050900807</v>
      </c>
      <c r="C291" s="68">
        <f>A291*Sheet1!D36</f>
        <v>1155</v>
      </c>
      <c r="E291" s="68">
        <f t="shared" si="10"/>
        <v>7203.737050900806</v>
      </c>
      <c r="O291" s="68">
        <f>Sheet1!F72</f>
        <v>1.2150003459100702</v>
      </c>
    </row>
    <row r="292" spans="1:15" ht="12.75">
      <c r="A292">
        <v>78</v>
      </c>
      <c r="B292" s="68">
        <f t="shared" si="9"/>
        <v>8562.062104516866</v>
      </c>
      <c r="C292" s="68">
        <f>A292*Sheet1!D36</f>
        <v>1170</v>
      </c>
      <c r="E292" s="68">
        <f t="shared" si="10"/>
        <v>7392.062104516867</v>
      </c>
      <c r="O292" s="68">
        <f>Sheet1!F72</f>
        <v>1.2150003459100702</v>
      </c>
    </row>
    <row r="293" spans="1:15" ht="12.75">
      <c r="A293">
        <v>79</v>
      </c>
      <c r="B293" s="68">
        <f t="shared" si="9"/>
        <v>8767.817158824748</v>
      </c>
      <c r="C293" s="68">
        <f>A293*Sheet1!D36</f>
        <v>1185</v>
      </c>
      <c r="E293" s="68">
        <f t="shared" si="10"/>
        <v>7582.817158824748</v>
      </c>
      <c r="O293" s="68">
        <f>Sheet1!F72</f>
        <v>1.2150003459100702</v>
      </c>
    </row>
    <row r="294" spans="1:15" ht="12.75">
      <c r="A294">
        <v>80</v>
      </c>
      <c r="B294" s="68">
        <f t="shared" si="9"/>
        <v>8976.00221382445</v>
      </c>
      <c r="C294" s="68">
        <f>A294*Sheet1!D36</f>
        <v>1200</v>
      </c>
      <c r="E294" s="68">
        <f t="shared" si="10"/>
        <v>7776.002213824449</v>
      </c>
      <c r="O294" s="68">
        <f>Sheet1!F72</f>
        <v>1.2150003459100702</v>
      </c>
    </row>
    <row r="295" spans="1:15" ht="12.75">
      <c r="A295">
        <v>81</v>
      </c>
      <c r="B295" s="68">
        <f t="shared" si="9"/>
        <v>9186.61726951597</v>
      </c>
      <c r="C295" s="68">
        <f>A295*Sheet1!D36</f>
        <v>1215</v>
      </c>
      <c r="E295" s="68">
        <f t="shared" si="10"/>
        <v>7971.61726951597</v>
      </c>
      <c r="O295" s="68">
        <f>Sheet1!F72</f>
        <v>1.2150003459100702</v>
      </c>
    </row>
    <row r="296" spans="1:15" ht="12.75">
      <c r="A296">
        <v>82</v>
      </c>
      <c r="B296" s="68">
        <f t="shared" si="9"/>
        <v>9399.662325899313</v>
      </c>
      <c r="C296" s="68">
        <f>A296*Sheet1!D36</f>
        <v>1230</v>
      </c>
      <c r="E296" s="68">
        <f t="shared" si="10"/>
        <v>8169.662325899312</v>
      </c>
      <c r="O296" s="68">
        <f>Sheet1!F72</f>
        <v>1.2150003459100702</v>
      </c>
    </row>
    <row r="297" spans="1:15" ht="12.75">
      <c r="A297">
        <v>83</v>
      </c>
      <c r="B297" s="68">
        <f t="shared" si="9"/>
        <v>9615.137382974473</v>
      </c>
      <c r="C297" s="68">
        <f>A297*Sheet1!D36</f>
        <v>1245</v>
      </c>
      <c r="E297" s="68">
        <f t="shared" si="10"/>
        <v>8370.137382974473</v>
      </c>
      <c r="O297" s="68">
        <f>Sheet1!F72</f>
        <v>1.2150003459100702</v>
      </c>
    </row>
    <row r="298" spans="1:15" ht="12.75">
      <c r="A298">
        <v>84</v>
      </c>
      <c r="B298" s="68">
        <f t="shared" si="9"/>
        <v>9833.042440741456</v>
      </c>
      <c r="C298" s="68">
        <f>A298*Sheet1!D36</f>
        <v>1260</v>
      </c>
      <c r="E298" s="68">
        <f t="shared" si="10"/>
        <v>8573.042440741456</v>
      </c>
      <c r="O298" s="68">
        <f>Sheet1!F72</f>
        <v>1.2150003459100702</v>
      </c>
    </row>
    <row r="299" spans="1:15" ht="12.75">
      <c r="A299">
        <v>85</v>
      </c>
      <c r="B299" s="68">
        <f t="shared" si="9"/>
        <v>10053.377499200258</v>
      </c>
      <c r="C299" s="68">
        <f>A299*Sheet1!D36</f>
        <v>1275</v>
      </c>
      <c r="E299" s="68">
        <f t="shared" si="10"/>
        <v>8778.377499200258</v>
      </c>
      <c r="O299" s="68">
        <f>Sheet1!F72</f>
        <v>1.2150003459100702</v>
      </c>
    </row>
    <row r="300" spans="1:15" ht="12.75">
      <c r="A300">
        <v>86</v>
      </c>
      <c r="B300" s="68">
        <f t="shared" si="9"/>
        <v>10276.142558350879</v>
      </c>
      <c r="C300" s="68">
        <f>A300*Sheet1!D36</f>
        <v>1290</v>
      </c>
      <c r="E300" s="68">
        <f t="shared" si="10"/>
        <v>8986.142558350879</v>
      </c>
      <c r="O300" s="68">
        <f>Sheet1!F72</f>
        <v>1.2150003459100702</v>
      </c>
    </row>
    <row r="301" spans="1:15" ht="12.75">
      <c r="A301">
        <v>87</v>
      </c>
      <c r="B301" s="68">
        <f t="shared" si="9"/>
        <v>10501.337618193322</v>
      </c>
      <c r="C301" s="68">
        <f>A301*Sheet1!D36</f>
        <v>1305</v>
      </c>
      <c r="E301" s="68">
        <f t="shared" si="10"/>
        <v>9196.337618193322</v>
      </c>
      <c r="O301" s="68">
        <f>Sheet1!F72</f>
        <v>1.2150003459100702</v>
      </c>
    </row>
    <row r="302" spans="1:15" ht="12.75">
      <c r="A302">
        <v>88</v>
      </c>
      <c r="B302" s="68">
        <f t="shared" si="9"/>
        <v>10728.962678727585</v>
      </c>
      <c r="C302" s="68">
        <f>A302*Sheet1!D36</f>
        <v>1320</v>
      </c>
      <c r="E302" s="68">
        <f t="shared" si="10"/>
        <v>9408.962678727585</v>
      </c>
      <c r="O302" s="68">
        <f>Sheet1!F72</f>
        <v>1.2150003459100702</v>
      </c>
    </row>
    <row r="303" spans="1:15" ht="12.75">
      <c r="A303">
        <v>89</v>
      </c>
      <c r="B303" s="68">
        <f t="shared" si="9"/>
        <v>10959.017739953666</v>
      </c>
      <c r="C303" s="68">
        <f>A303*Sheet1!D36</f>
        <v>1335</v>
      </c>
      <c r="E303" s="68">
        <f t="shared" si="10"/>
        <v>9624.017739953666</v>
      </c>
      <c r="O303" s="68">
        <f>Sheet1!F72</f>
        <v>1.2150003459100702</v>
      </c>
    </row>
    <row r="304" spans="1:15" ht="12.75">
      <c r="A304">
        <v>90</v>
      </c>
      <c r="B304" s="68">
        <f t="shared" si="9"/>
        <v>11191.50280187157</v>
      </c>
      <c r="C304" s="68">
        <f>A304*Sheet1!D36</f>
        <v>1350</v>
      </c>
      <c r="E304" s="68">
        <f t="shared" si="10"/>
        <v>9841.50280187157</v>
      </c>
      <c r="O304" s="68">
        <f>Sheet1!F72</f>
        <v>1.2150003459100702</v>
      </c>
    </row>
    <row r="305" spans="1:15" ht="12.75">
      <c r="A305">
        <v>91</v>
      </c>
      <c r="B305" s="68">
        <f t="shared" si="9"/>
        <v>11426.417864481291</v>
      </c>
      <c r="C305" s="68">
        <f>A305*Sheet1!D36</f>
        <v>1365</v>
      </c>
      <c r="E305" s="68">
        <f t="shared" si="10"/>
        <v>10061.417864481291</v>
      </c>
      <c r="O305" s="68">
        <f>Sheet1!F72</f>
        <v>1.2150003459100702</v>
      </c>
    </row>
    <row r="306" spans="1:15" ht="12.75">
      <c r="A306">
        <v>92</v>
      </c>
      <c r="B306" s="68">
        <f t="shared" si="9"/>
        <v>11663.762927782835</v>
      </c>
      <c r="C306" s="68">
        <f>A306*Sheet1!D36</f>
        <v>1380</v>
      </c>
      <c r="E306" s="68">
        <f t="shared" si="10"/>
        <v>10283.762927782835</v>
      </c>
      <c r="O306" s="68">
        <f>Sheet1!F72</f>
        <v>1.2150003459100702</v>
      </c>
    </row>
    <row r="307" spans="1:15" ht="12.75">
      <c r="A307">
        <v>93</v>
      </c>
      <c r="B307" s="68">
        <f t="shared" si="9"/>
        <v>11903.537991776197</v>
      </c>
      <c r="C307" s="68">
        <f>A307*Sheet1!D36</f>
        <v>1395</v>
      </c>
      <c r="E307" s="68">
        <f t="shared" si="10"/>
        <v>10508.537991776197</v>
      </c>
      <c r="O307" s="68">
        <f>Sheet1!F72</f>
        <v>1.2150003459100702</v>
      </c>
    </row>
    <row r="308" spans="1:15" ht="12.75">
      <c r="A308">
        <v>94</v>
      </c>
      <c r="B308" s="68">
        <f t="shared" si="9"/>
        <v>12145.74305646138</v>
      </c>
      <c r="C308" s="68">
        <f>A308*Sheet1!D36</f>
        <v>1410</v>
      </c>
      <c r="E308" s="68">
        <f t="shared" si="10"/>
        <v>10735.74305646138</v>
      </c>
      <c r="O308" s="68">
        <f>Sheet1!F72</f>
        <v>1.2150003459100702</v>
      </c>
    </row>
    <row r="309" spans="1:15" ht="12.75">
      <c r="A309">
        <v>95</v>
      </c>
      <c r="B309" s="68">
        <f t="shared" si="9"/>
        <v>12390.378121838383</v>
      </c>
      <c r="C309" s="68">
        <f>A309*Sheet1!D36</f>
        <v>1425</v>
      </c>
      <c r="E309" s="68">
        <f t="shared" si="10"/>
        <v>10965.378121838383</v>
      </c>
      <c r="O309" s="68">
        <f>Sheet1!F72</f>
        <v>1.2150003459100702</v>
      </c>
    </row>
    <row r="310" spans="1:15" ht="12.75">
      <c r="A310">
        <v>96</v>
      </c>
      <c r="B310" s="68">
        <f t="shared" si="9"/>
        <v>12637.443187907207</v>
      </c>
      <c r="C310" s="68">
        <f>A310*Sheet1!D36</f>
        <v>1440</v>
      </c>
      <c r="E310" s="68">
        <f t="shared" si="10"/>
        <v>11197.443187907207</v>
      </c>
      <c r="O310" s="68">
        <f>Sheet1!F72</f>
        <v>1.2150003459100702</v>
      </c>
    </row>
    <row r="311" spans="1:15" ht="12.75">
      <c r="A311">
        <v>97</v>
      </c>
      <c r="B311" s="68">
        <f t="shared" si="9"/>
        <v>12886.93825466785</v>
      </c>
      <c r="C311" s="68">
        <f>A311*Sheet1!D36</f>
        <v>1455</v>
      </c>
      <c r="E311" s="68">
        <f t="shared" si="10"/>
        <v>11431.93825466785</v>
      </c>
      <c r="O311" s="68">
        <f>Sheet1!F72</f>
        <v>1.2150003459100702</v>
      </c>
    </row>
    <row r="312" spans="1:15" ht="12.75">
      <c r="A312">
        <v>98</v>
      </c>
      <c r="B312" s="68">
        <f t="shared" si="9"/>
        <v>13138.863322120314</v>
      </c>
      <c r="C312" s="68">
        <f>A312*Sheet1!D36</f>
        <v>1470</v>
      </c>
      <c r="E312" s="68">
        <f t="shared" si="10"/>
        <v>11668.863322120314</v>
      </c>
      <c r="O312" s="68">
        <f>Sheet1!F72</f>
        <v>1.2150003459100702</v>
      </c>
    </row>
    <row r="313" spans="1:15" ht="12.75">
      <c r="A313">
        <v>99</v>
      </c>
      <c r="B313" s="68">
        <f t="shared" si="9"/>
        <v>13393.218390264597</v>
      </c>
      <c r="C313" s="68">
        <f>A313*Sheet1!D36</f>
        <v>1485</v>
      </c>
      <c r="E313" s="68">
        <f t="shared" si="10"/>
        <v>11908.218390264597</v>
      </c>
      <c r="O313" s="68">
        <f>Sheet1!F72</f>
        <v>1.2150003459100702</v>
      </c>
    </row>
    <row r="314" spans="1:15" ht="12.75">
      <c r="A314">
        <v>100</v>
      </c>
      <c r="B314" s="68">
        <f t="shared" si="9"/>
        <v>13650.003459100702</v>
      </c>
      <c r="C314" s="68">
        <f>A314*Sheet1!D36</f>
        <v>1500</v>
      </c>
      <c r="E314" s="68">
        <f t="shared" si="10"/>
        <v>12150.003459100702</v>
      </c>
      <c r="O314" s="68">
        <f>Sheet1!F72</f>
        <v>1.2150003459100702</v>
      </c>
    </row>
    <row r="315" spans="1:15" ht="12.75">
      <c r="A315">
        <v>105</v>
      </c>
      <c r="B315" s="68">
        <f t="shared" si="9"/>
        <v>14970.378813658524</v>
      </c>
      <c r="C315" s="68">
        <f>A315*Sheet1!D36</f>
        <v>1575</v>
      </c>
      <c r="E315" s="68">
        <f t="shared" si="10"/>
        <v>13395.378813658524</v>
      </c>
      <c r="O315" s="68">
        <f>Sheet1!F72</f>
        <v>1.2150003459100702</v>
      </c>
    </row>
    <row r="316" spans="1:15" ht="12.75">
      <c r="A316">
        <v>110</v>
      </c>
      <c r="B316" s="68">
        <f t="shared" si="9"/>
        <v>16351.504185511849</v>
      </c>
      <c r="C316" s="68">
        <f>A316*Sheet1!D36</f>
        <v>1650</v>
      </c>
      <c r="E316" s="68">
        <f t="shared" si="10"/>
        <v>14701.504185511849</v>
      </c>
      <c r="O316" s="68">
        <f>Sheet1!F72</f>
        <v>1.2150003459100702</v>
      </c>
    </row>
    <row r="317" spans="1:15" ht="12.75">
      <c r="A317">
        <v>115</v>
      </c>
      <c r="B317" s="68">
        <f t="shared" si="9"/>
        <v>17793.379574660677</v>
      </c>
      <c r="C317" s="68">
        <f>A317*Sheet1!D36</f>
        <v>1725</v>
      </c>
      <c r="E317" s="68">
        <f t="shared" si="10"/>
        <v>16068.37957466068</v>
      </c>
      <c r="O317" s="68">
        <f>Sheet1!F72</f>
        <v>1.2150003459100702</v>
      </c>
    </row>
    <row r="318" spans="1:15" ht="12.75">
      <c r="A318">
        <v>120</v>
      </c>
      <c r="B318" s="68">
        <f t="shared" si="9"/>
        <v>19296.004981105012</v>
      </c>
      <c r="C318" s="68">
        <f>A318*Sheet1!D36</f>
        <v>1800</v>
      </c>
      <c r="E318" s="68">
        <f t="shared" si="10"/>
        <v>17496.004981105012</v>
      </c>
      <c r="O318" s="68">
        <f>Sheet1!F72</f>
        <v>1.2150003459100702</v>
      </c>
    </row>
    <row r="319" spans="1:15" ht="12.75">
      <c r="A319">
        <v>125</v>
      </c>
      <c r="B319" s="68">
        <f t="shared" si="9"/>
        <v>20859.380404844847</v>
      </c>
      <c r="C319" s="68">
        <f>A319*Sheet1!D36</f>
        <v>1875</v>
      </c>
      <c r="E319" s="68">
        <f t="shared" si="10"/>
        <v>18984.380404844847</v>
      </c>
      <c r="O319" s="68">
        <f>Sheet1!F72</f>
        <v>1.2150003459100702</v>
      </c>
    </row>
    <row r="320" spans="1:15" ht="12.75">
      <c r="A320">
        <v>130</v>
      </c>
      <c r="B320" s="68">
        <f t="shared" si="9"/>
        <v>22483.505845880187</v>
      </c>
      <c r="C320" s="68">
        <f>A320*Sheet1!D36</f>
        <v>1950</v>
      </c>
      <c r="E320" s="68">
        <f t="shared" si="10"/>
        <v>20533.505845880187</v>
      </c>
      <c r="O320" s="68">
        <f>Sheet1!F72</f>
        <v>1.2150003459100702</v>
      </c>
    </row>
    <row r="321" spans="1:15" ht="12.75">
      <c r="A321">
        <v>135</v>
      </c>
      <c r="B321" s="68">
        <f t="shared" si="9"/>
        <v>24168.38130421103</v>
      </c>
      <c r="C321" s="68">
        <f>A321*Sheet1!D36</f>
        <v>2025</v>
      </c>
      <c r="E321" s="68">
        <f t="shared" si="10"/>
        <v>22143.38130421103</v>
      </c>
      <c r="O321" s="68">
        <f>Sheet1!F72</f>
        <v>1.2150003459100702</v>
      </c>
    </row>
    <row r="322" spans="1:15" ht="12.75">
      <c r="A322">
        <v>140</v>
      </c>
      <c r="B322" s="68">
        <f t="shared" si="9"/>
        <v>25914.006779837375</v>
      </c>
      <c r="C322" s="68">
        <f>A322*Sheet1!D36</f>
        <v>2100</v>
      </c>
      <c r="E322" s="68">
        <f t="shared" si="10"/>
        <v>23814.006779837375</v>
      </c>
      <c r="O322" s="68">
        <f>Sheet1!F72</f>
        <v>1.2150003459100702</v>
      </c>
    </row>
    <row r="323" spans="1:15" ht="12.75">
      <c r="A323">
        <v>145</v>
      </c>
      <c r="B323" s="68">
        <f t="shared" si="9"/>
        <v>27720.382272759227</v>
      </c>
      <c r="C323" s="68">
        <f>A323*Sheet1!D36</f>
        <v>2175</v>
      </c>
      <c r="E323" s="68">
        <f t="shared" si="10"/>
        <v>25545.382272759227</v>
      </c>
      <c r="O323" s="68">
        <f>Sheet1!F72</f>
        <v>1.2150003459100702</v>
      </c>
    </row>
    <row r="324" spans="1:15" ht="12.75">
      <c r="A324">
        <v>150</v>
      </c>
      <c r="B324" s="68">
        <f t="shared" si="9"/>
        <v>29587.50778297658</v>
      </c>
      <c r="C324" s="68">
        <f>A324*Sheet1!D36</f>
        <v>2250</v>
      </c>
      <c r="E324" s="68">
        <f t="shared" si="10"/>
        <v>27337.50778297658</v>
      </c>
      <c r="O324" s="68">
        <f>Sheet1!F72</f>
        <v>1.2150003459100702</v>
      </c>
    </row>
    <row r="325" spans="1:15" ht="12.75">
      <c r="A325">
        <v>155</v>
      </c>
      <c r="B325" s="68">
        <f aca="true" t="shared" si="11" ref="B325:B334">C325+E325</f>
        <v>31515.383310489437</v>
      </c>
      <c r="C325" s="68">
        <f>A325*Sheet1!D36</f>
        <v>2325</v>
      </c>
      <c r="E325" s="68">
        <f aca="true" t="shared" si="12" ref="E325:E334">(A325*A325)*O325</f>
        <v>29190.383310489437</v>
      </c>
      <c r="O325" s="68">
        <f>Sheet1!F72</f>
        <v>1.2150003459100702</v>
      </c>
    </row>
    <row r="326" spans="1:15" ht="12.75">
      <c r="A326">
        <v>160</v>
      </c>
      <c r="B326" s="68">
        <f t="shared" si="11"/>
        <v>33504.0088552978</v>
      </c>
      <c r="C326" s="68">
        <f>A326*Sheet1!D36</f>
        <v>2400</v>
      </c>
      <c r="E326" s="68">
        <f t="shared" si="12"/>
        <v>31104.008855297798</v>
      </c>
      <c r="O326" s="68">
        <f>Sheet1!F72</f>
        <v>1.2150003459100702</v>
      </c>
    </row>
    <row r="327" spans="1:15" ht="12.75">
      <c r="A327">
        <v>165</v>
      </c>
      <c r="B327" s="68">
        <f t="shared" si="11"/>
        <v>35553.38441740166</v>
      </c>
      <c r="C327" s="68">
        <f>A327*Sheet1!D36</f>
        <v>2475</v>
      </c>
      <c r="E327" s="68">
        <f t="shared" si="12"/>
        <v>33078.38441740166</v>
      </c>
      <c r="O327" s="68">
        <f>Sheet1!F72</f>
        <v>1.2150003459100702</v>
      </c>
    </row>
    <row r="328" spans="1:15" ht="12.75">
      <c r="A328">
        <v>170</v>
      </c>
      <c r="B328" s="68">
        <f t="shared" si="11"/>
        <v>37663.50999680103</v>
      </c>
      <c r="C328" s="68">
        <f>A328*Sheet1!D36</f>
        <v>2550</v>
      </c>
      <c r="E328" s="68">
        <f t="shared" si="12"/>
        <v>35113.50999680103</v>
      </c>
      <c r="O328" s="68">
        <f>Sheet1!F72</f>
        <v>1.2150003459100702</v>
      </c>
    </row>
    <row r="329" spans="1:15" ht="12.75">
      <c r="A329">
        <v>175</v>
      </c>
      <c r="B329" s="68">
        <f t="shared" si="11"/>
        <v>39834.3855934959</v>
      </c>
      <c r="C329" s="68">
        <f>A329*Sheet1!D36</f>
        <v>2625</v>
      </c>
      <c r="E329" s="68">
        <f t="shared" si="12"/>
        <v>37209.3855934959</v>
      </c>
      <c r="O329" s="68">
        <f>Sheet1!F72</f>
        <v>1.2150003459100702</v>
      </c>
    </row>
    <row r="330" spans="1:15" ht="12.75">
      <c r="A330">
        <v>180</v>
      </c>
      <c r="B330" s="68">
        <f t="shared" si="11"/>
        <v>42066.01120748628</v>
      </c>
      <c r="C330" s="68">
        <f>A330*Sheet1!D36</f>
        <v>2700</v>
      </c>
      <c r="E330" s="68">
        <f t="shared" si="12"/>
        <v>39366.01120748628</v>
      </c>
      <c r="O330" s="68">
        <f>Sheet1!F72</f>
        <v>1.2150003459100702</v>
      </c>
    </row>
    <row r="331" spans="1:15" ht="12.75">
      <c r="A331">
        <v>185</v>
      </c>
      <c r="B331" s="68">
        <f t="shared" si="11"/>
        <v>44358.38683877215</v>
      </c>
      <c r="C331" s="68">
        <f>A331*Sheet1!D36</f>
        <v>2775</v>
      </c>
      <c r="E331" s="68">
        <f t="shared" si="12"/>
        <v>41583.38683877215</v>
      </c>
      <c r="O331" s="68">
        <f>Sheet1!F72</f>
        <v>1.2150003459100702</v>
      </c>
    </row>
    <row r="332" spans="1:15" ht="12.75">
      <c r="A332">
        <v>190</v>
      </c>
      <c r="B332" s="68">
        <f t="shared" si="11"/>
        <v>46711.51248735353</v>
      </c>
      <c r="C332" s="68">
        <f>A332*Sheet1!D36</f>
        <v>2850</v>
      </c>
      <c r="E332" s="68">
        <f t="shared" si="12"/>
        <v>43861.51248735353</v>
      </c>
      <c r="O332" s="68">
        <f>Sheet1!F72</f>
        <v>1.2150003459100702</v>
      </c>
    </row>
    <row r="333" spans="1:15" ht="12.75">
      <c r="A333">
        <v>195</v>
      </c>
      <c r="B333" s="68">
        <f t="shared" si="11"/>
        <v>49125.38815323042</v>
      </c>
      <c r="C333" s="68">
        <f>A333*Sheet1!D36</f>
        <v>2925</v>
      </c>
      <c r="E333" s="68">
        <f t="shared" si="12"/>
        <v>46200.38815323042</v>
      </c>
      <c r="O333" s="68">
        <f>Sheet1!F72</f>
        <v>1.2150003459100702</v>
      </c>
    </row>
    <row r="334" spans="1:15" ht="12.75">
      <c r="A334">
        <v>200</v>
      </c>
      <c r="B334" s="68">
        <f t="shared" si="11"/>
        <v>51600.01383640281</v>
      </c>
      <c r="C334" s="68">
        <f>A334*Sheet1!D36</f>
        <v>3000</v>
      </c>
      <c r="E334" s="68">
        <f t="shared" si="12"/>
        <v>48600.01383640281</v>
      </c>
      <c r="O334" s="68">
        <f>Sheet1!F72</f>
        <v>1.2150003459100702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68" customWidth="1"/>
  </cols>
  <sheetData>
    <row r="3" spans="1:15" ht="12.75">
      <c r="A3" t="s">
        <v>111</v>
      </c>
      <c r="B3" t="s">
        <v>112</v>
      </c>
      <c r="C3" t="s">
        <v>113</v>
      </c>
      <c r="E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O3" s="68" t="s">
        <v>121</v>
      </c>
    </row>
    <row r="5" spans="1:16" ht="12.75">
      <c r="A5">
        <v>0.1</v>
      </c>
      <c r="B5" s="68">
        <f aca="true" t="shared" si="0" ref="B5:B68">C5+E5</f>
        <v>1.507015867243717</v>
      </c>
      <c r="C5" s="68">
        <f>A5*Sheet1!D36</f>
        <v>1.5</v>
      </c>
      <c r="E5" s="68">
        <f aca="true" t="shared" si="1" ref="E5:E68">(A5*A5)*O5</f>
        <v>0.007015867243716954</v>
      </c>
      <c r="I5" s="106"/>
      <c r="O5" s="106">
        <f>Sheet1!F74</f>
        <v>0.7015867243716952</v>
      </c>
      <c r="P5" s="106"/>
    </row>
    <row r="6" spans="1:15" ht="12.75">
      <c r="A6">
        <v>0.2</v>
      </c>
      <c r="B6" s="68">
        <f t="shared" si="0"/>
        <v>3.0280634689748678</v>
      </c>
      <c r="C6" s="68">
        <f>A6*Sheet1!D36</f>
        <v>3</v>
      </c>
      <c r="E6" s="68">
        <f t="shared" si="1"/>
        <v>0.028063468974867816</v>
      </c>
      <c r="I6" s="106"/>
      <c r="O6" s="106">
        <f>Sheet1!F74</f>
        <v>0.7015867243716952</v>
      </c>
    </row>
    <row r="7" spans="1:15" ht="12.75">
      <c r="A7">
        <v>0.3</v>
      </c>
      <c r="B7" s="68">
        <f t="shared" si="0"/>
        <v>4.563142805193452</v>
      </c>
      <c r="C7" s="68">
        <f>A7*Sheet1!D36</f>
        <v>4.5</v>
      </c>
      <c r="E7" s="68">
        <f t="shared" si="1"/>
        <v>0.06314280519345257</v>
      </c>
      <c r="H7">
        <v>2</v>
      </c>
      <c r="I7" s="106">
        <f>(0.5*Sheet1!D80*(3.141593*((Sheet1!D13/2)*(Sheet1!D13/2)))*(H7*H7*H7)*(Sheet1!D81/100))</f>
        <v>0.15744001736024651</v>
      </c>
      <c r="J7" s="68" t="e">
        <f>VLOOKUP(I7,B5:C334,2,TRUE)</f>
        <v>#N/A</v>
      </c>
      <c r="K7" s="68" t="e">
        <f>J7/Sheet1!D36*Sheet1!D82</f>
        <v>#N/A</v>
      </c>
      <c r="L7" s="68" t="e">
        <f aca="true" t="shared" si="2" ref="L7:L27">J7-K7</f>
        <v>#N/A</v>
      </c>
      <c r="O7" s="106">
        <f>Sheet1!F74</f>
        <v>0.7015867243716952</v>
      </c>
    </row>
    <row r="8" spans="1:15" ht="12.75">
      <c r="A8">
        <v>0.4</v>
      </c>
      <c r="B8" s="68">
        <f t="shared" si="0"/>
        <v>6.112253875899471</v>
      </c>
      <c r="C8" s="68">
        <f>A8*Sheet1!D36</f>
        <v>6</v>
      </c>
      <c r="E8" s="68">
        <f t="shared" si="1"/>
        <v>0.11225387589947126</v>
      </c>
      <c r="H8">
        <v>2.5</v>
      </c>
      <c r="I8" s="106">
        <f>(0.5*Sheet1!D80*(3.141593*((Sheet1!D13/2)*(Sheet1!D13/2)))*(H8*H8*H8)*(Sheet1!D81/100))</f>
        <v>0.3075000339067315</v>
      </c>
      <c r="J8" s="68" t="e">
        <f>VLOOKUP(I8,B5:C334,2,TRUE)</f>
        <v>#N/A</v>
      </c>
      <c r="K8" s="68" t="e">
        <f>J8/Sheet1!D36*Sheet1!D82</f>
        <v>#N/A</v>
      </c>
      <c r="L8" s="68" t="e">
        <f t="shared" si="2"/>
        <v>#N/A</v>
      </c>
      <c r="O8" s="106">
        <f>Sheet1!F74</f>
        <v>0.7015867243716952</v>
      </c>
    </row>
    <row r="9" spans="1:15" ht="12.75">
      <c r="A9">
        <v>0.5</v>
      </c>
      <c r="B9" s="68">
        <f t="shared" si="0"/>
        <v>7.6753966810929235</v>
      </c>
      <c r="C9" s="68">
        <f>A9*Sheet1!D36</f>
        <v>7.5</v>
      </c>
      <c r="E9" s="68">
        <f t="shared" si="1"/>
        <v>0.1753966810929238</v>
      </c>
      <c r="H9">
        <v>3</v>
      </c>
      <c r="I9" s="106">
        <f>(0.5*Sheet1!D80*(3.141593*((Sheet1!D13/2)*(Sheet1!D13/2)))*(H9*H9*H9)*(Sheet1!D81/100))</f>
        <v>0.531360058590832</v>
      </c>
      <c r="J9" s="68" t="e">
        <f>VLOOKUP(I9,B5:C334,2,TRUE)</f>
        <v>#N/A</v>
      </c>
      <c r="K9" s="68" t="e">
        <f>J9/Sheet1!D36*Sheet1!D82</f>
        <v>#N/A</v>
      </c>
      <c r="L9" s="68" t="e">
        <f t="shared" si="2"/>
        <v>#N/A</v>
      </c>
      <c r="O9" s="106">
        <f>Sheet1!F74</f>
        <v>0.7015867243716952</v>
      </c>
    </row>
    <row r="10" spans="1:15" ht="12.75">
      <c r="A10">
        <v>0.6</v>
      </c>
      <c r="B10" s="68">
        <f t="shared" si="0"/>
        <v>9.25257122077381</v>
      </c>
      <c r="C10" s="68">
        <f>A10*Sheet1!D36</f>
        <v>9</v>
      </c>
      <c r="E10" s="68">
        <f t="shared" si="1"/>
        <v>0.2525712207738103</v>
      </c>
      <c r="H10">
        <v>3.5</v>
      </c>
      <c r="I10" s="106">
        <f>(0.5*Sheet1!D80*(3.141593*((Sheet1!D13/2)*(Sheet1!D13/2)))*(H10*H10*H10)*(Sheet1!D81/100))</f>
        <v>0.8437800930400713</v>
      </c>
      <c r="J10" s="68" t="e">
        <f>VLOOKUP(I10,B5:C334,2,TRUE)</f>
        <v>#N/A</v>
      </c>
      <c r="K10" s="68" t="e">
        <f>J10/Sheet1!D36*Sheet1!D82</f>
        <v>#N/A</v>
      </c>
      <c r="L10" s="68" t="e">
        <f t="shared" si="2"/>
        <v>#N/A</v>
      </c>
      <c r="O10" s="106">
        <f>Sheet1!F74</f>
        <v>0.7015867243716952</v>
      </c>
    </row>
    <row r="11" spans="1:15" ht="12.75">
      <c r="A11">
        <v>0.7</v>
      </c>
      <c r="B11" s="68">
        <f t="shared" si="0"/>
        <v>10.843777494942131</v>
      </c>
      <c r="C11" s="68">
        <f>A11*Sheet1!D36</f>
        <v>10.5</v>
      </c>
      <c r="E11" s="68">
        <f t="shared" si="1"/>
        <v>0.3437774949421306</v>
      </c>
      <c r="H11">
        <v>4</v>
      </c>
      <c r="I11" s="106">
        <f>(0.5*Sheet1!D80*(3.141593*((Sheet1!D13/2)*(Sheet1!D13/2)))*(H11*H11*H11)*(Sheet1!D81/100))</f>
        <v>1.2595201388819721</v>
      </c>
      <c r="J11" s="68" t="e">
        <f>VLOOKUP(I11,B5:C334,2,TRUE)</f>
        <v>#N/A</v>
      </c>
      <c r="K11" s="68" t="e">
        <f>J11/Sheet1!D36*Sheet1!D82</f>
        <v>#N/A</v>
      </c>
      <c r="L11" s="68" t="e">
        <f t="shared" si="2"/>
        <v>#N/A</v>
      </c>
      <c r="O11" s="106">
        <f>Sheet1!F74</f>
        <v>0.7015867243716952</v>
      </c>
    </row>
    <row r="12" spans="1:15" ht="12.75">
      <c r="A12">
        <v>0.8</v>
      </c>
      <c r="B12" s="68">
        <f t="shared" si="0"/>
        <v>12.449015503597884</v>
      </c>
      <c r="C12" s="68">
        <f>A12*Sheet1!D36</f>
        <v>12</v>
      </c>
      <c r="E12" s="68">
        <f t="shared" si="1"/>
        <v>0.44901550359788506</v>
      </c>
      <c r="H12">
        <v>4.5</v>
      </c>
      <c r="I12" s="106">
        <f>(0.5*Sheet1!D80*(3.141593*((Sheet1!D13/2)*(Sheet1!D13/2)))*(H12*H12*H12)*(Sheet1!D81/100))</f>
        <v>1.793340197744058</v>
      </c>
      <c r="J12" s="68">
        <f>VLOOKUP(I12,B5:C334,2,TRUE)</f>
        <v>1.5</v>
      </c>
      <c r="K12" s="68">
        <f>J12/Sheet1!D36*Sheet1!D82</f>
        <v>0.13999999999999999</v>
      </c>
      <c r="L12" s="68">
        <f t="shared" si="2"/>
        <v>1.36</v>
      </c>
      <c r="O12" s="106">
        <f>Sheet1!F74</f>
        <v>0.7015867243716952</v>
      </c>
    </row>
    <row r="13" spans="1:15" ht="12.75">
      <c r="A13">
        <v>0.9</v>
      </c>
      <c r="B13" s="68">
        <f t="shared" si="0"/>
        <v>14.068285246741073</v>
      </c>
      <c r="C13" s="68">
        <f>A13*Sheet1!D36</f>
        <v>13.5</v>
      </c>
      <c r="E13" s="68">
        <f t="shared" si="1"/>
        <v>0.5682852467410732</v>
      </c>
      <c r="H13">
        <v>5</v>
      </c>
      <c r="I13" s="106">
        <f>(0.5*Sheet1!D80*(3.141593*((Sheet1!D13/2)*(Sheet1!D13/2)))*(H13*H13*H13)*(Sheet1!D81/100))</f>
        <v>2.460000271253852</v>
      </c>
      <c r="J13" s="68">
        <f>VLOOKUP(I13,B5:C334,2,TRUE)</f>
        <v>1.5</v>
      </c>
      <c r="K13" s="68">
        <f>J13/Sheet1!D36*Sheet1!D82</f>
        <v>0.13999999999999999</v>
      </c>
      <c r="L13" s="68">
        <f t="shared" si="2"/>
        <v>1.36</v>
      </c>
      <c r="O13" s="106">
        <f>Sheet1!F74</f>
        <v>0.7015867243716952</v>
      </c>
    </row>
    <row r="14" spans="1:15" ht="12.75">
      <c r="A14">
        <v>1</v>
      </c>
      <c r="B14" s="68">
        <f t="shared" si="0"/>
        <v>15.701586724371696</v>
      </c>
      <c r="C14" s="68">
        <f>A14*Sheet1!D36</f>
        <v>15</v>
      </c>
      <c r="E14" s="68">
        <f t="shared" si="1"/>
        <v>0.7015867243716952</v>
      </c>
      <c r="H14">
        <v>5.5</v>
      </c>
      <c r="I14" s="106">
        <f>(0.5*Sheet1!D80*(3.141593*((Sheet1!D13/2)*(Sheet1!D13/2)))*(H14*H14*H14)*(Sheet1!D81/100))</f>
        <v>3.274260361038877</v>
      </c>
      <c r="J14" s="68">
        <f>VLOOKUP(I14,B5:C334,2,TRUE)</f>
        <v>3</v>
      </c>
      <c r="K14" s="68">
        <f>J14/Sheet1!D36*Sheet1!D82</f>
        <v>0.27999999999999997</v>
      </c>
      <c r="L14" s="68">
        <f t="shared" si="2"/>
        <v>2.72</v>
      </c>
      <c r="O14" s="106">
        <f>Sheet1!F74</f>
        <v>0.7015867243716952</v>
      </c>
    </row>
    <row r="15" spans="1:15" ht="12.75">
      <c r="A15">
        <v>1.1</v>
      </c>
      <c r="B15" s="68">
        <f t="shared" si="0"/>
        <v>17.34891993648975</v>
      </c>
      <c r="C15" s="68">
        <f>A15*Sheet1!D36</f>
        <v>16.5</v>
      </c>
      <c r="E15" s="68">
        <f t="shared" si="1"/>
        <v>0.8489199364897514</v>
      </c>
      <c r="H15">
        <v>6</v>
      </c>
      <c r="I15" s="106">
        <f>(0.5*Sheet1!D80*(3.141593*((Sheet1!D13/2)*(Sheet1!D13/2)))*(H15*H15*H15)*(Sheet1!D81/100))</f>
        <v>4.250880468726656</v>
      </c>
      <c r="J15" s="68">
        <f>VLOOKUP(I15,B5:C334,2,TRUE)</f>
        <v>3</v>
      </c>
      <c r="K15" s="68">
        <f>J15/Sheet1!D36*Sheet1!D82</f>
        <v>0.27999999999999997</v>
      </c>
      <c r="L15" s="68">
        <f t="shared" si="2"/>
        <v>2.72</v>
      </c>
      <c r="O15" s="106">
        <f>Sheet1!F74</f>
        <v>0.7015867243716952</v>
      </c>
    </row>
    <row r="16" spans="1:15" ht="12.75">
      <c r="A16">
        <v>1.2</v>
      </c>
      <c r="B16" s="68">
        <f t="shared" si="0"/>
        <v>19.010284883095242</v>
      </c>
      <c r="C16" s="68">
        <f>A16*Sheet1!D36</f>
        <v>18</v>
      </c>
      <c r="E16" s="68">
        <f t="shared" si="1"/>
        <v>1.0102848830952411</v>
      </c>
      <c r="H16">
        <v>6.5</v>
      </c>
      <c r="I16" s="106">
        <f>(0.5*Sheet1!D80*(3.141593*((Sheet1!D13/2)*(Sheet1!D13/2)))*(H16*H16*H16)*(Sheet1!D81/100))</f>
        <v>5.404620595944713</v>
      </c>
      <c r="J16" s="68">
        <f>VLOOKUP(I16,B5:C334,2,TRUE)</f>
        <v>4.5</v>
      </c>
      <c r="K16" s="68">
        <f>J16/Sheet1!D36*Sheet1!D82</f>
        <v>0.42</v>
      </c>
      <c r="L16" s="68">
        <f t="shared" si="2"/>
        <v>4.08</v>
      </c>
      <c r="O16" s="106">
        <f>Sheet1!F74</f>
        <v>0.7015867243716952</v>
      </c>
    </row>
    <row r="17" spans="1:15" ht="12.75">
      <c r="A17">
        <v>1.3</v>
      </c>
      <c r="B17" s="68">
        <f t="shared" si="0"/>
        <v>20.685681564188165</v>
      </c>
      <c r="C17" s="68">
        <f>A17*Sheet1!D36</f>
        <v>19.5</v>
      </c>
      <c r="E17" s="68">
        <f t="shared" si="1"/>
        <v>1.185681564188165</v>
      </c>
      <c r="H17">
        <v>7</v>
      </c>
      <c r="I17" s="106">
        <f>(0.5*Sheet1!D80*(3.141593*((Sheet1!D13/2)*(Sheet1!D13/2)))*(H17*H17*H17)*(Sheet1!D81/100))</f>
        <v>6.75024074432057</v>
      </c>
      <c r="J17" s="68">
        <f>VLOOKUP(I17,B5:C334,2,TRUE)</f>
        <v>6</v>
      </c>
      <c r="K17" s="68">
        <f>J17/Sheet1!D36*Sheet1!D82</f>
        <v>0.5599999999999999</v>
      </c>
      <c r="L17" s="68">
        <f t="shared" si="2"/>
        <v>5.44</v>
      </c>
      <c r="O17" s="106">
        <f>Sheet1!F74</f>
        <v>0.7015867243716952</v>
      </c>
    </row>
    <row r="18" spans="1:15" ht="12.75">
      <c r="A18">
        <v>1.4</v>
      </c>
      <c r="B18" s="68">
        <f t="shared" si="0"/>
        <v>22.375109979768524</v>
      </c>
      <c r="C18" s="68">
        <f>A18*Sheet1!D36</f>
        <v>21</v>
      </c>
      <c r="E18" s="68">
        <f t="shared" si="1"/>
        <v>1.3751099797685225</v>
      </c>
      <c r="H18">
        <v>7.5</v>
      </c>
      <c r="I18" s="106">
        <f>(0.5*Sheet1!D80*(3.141593*((Sheet1!D13/2)*(Sheet1!D13/2)))*(H18*H18*H18)*(Sheet1!D81/100))</f>
        <v>8.30250091548175</v>
      </c>
      <c r="J18" s="68">
        <f>VLOOKUP(I18,B5:C334,2,TRUE)</f>
        <v>7.5</v>
      </c>
      <c r="K18" s="68">
        <f>J18/Sheet1!D36*Sheet1!D82</f>
        <v>0.7</v>
      </c>
      <c r="L18" s="68">
        <f t="shared" si="2"/>
        <v>6.8</v>
      </c>
      <c r="O18" s="106">
        <f>Sheet1!F74</f>
        <v>0.7015867243716952</v>
      </c>
    </row>
    <row r="19" spans="1:15" ht="12.75">
      <c r="A19">
        <v>1.5</v>
      </c>
      <c r="B19" s="68">
        <f t="shared" si="0"/>
        <v>24.078570129836315</v>
      </c>
      <c r="C19" s="68">
        <f>A19*Sheet1!D36</f>
        <v>22.5</v>
      </c>
      <c r="E19" s="68">
        <f t="shared" si="1"/>
        <v>1.5785701298363142</v>
      </c>
      <c r="H19">
        <v>8</v>
      </c>
      <c r="I19" s="106">
        <f>(0.5*Sheet1!D80*(3.141593*((Sheet1!D13/2)*(Sheet1!D13/2)))*(H19*H19*H19)*(Sheet1!D81/100))</f>
        <v>10.076161111055777</v>
      </c>
      <c r="J19" s="68">
        <f>VLOOKUP(I19,B5:C334,2,TRUE)</f>
        <v>9</v>
      </c>
      <c r="K19" s="68">
        <f>J19/Sheet1!D36*Sheet1!D82</f>
        <v>0.84</v>
      </c>
      <c r="L19" s="68">
        <f t="shared" si="2"/>
        <v>8.16</v>
      </c>
      <c r="O19" s="106">
        <f>Sheet1!F74</f>
        <v>0.7015867243716952</v>
      </c>
    </row>
    <row r="20" spans="1:15" ht="12.75">
      <c r="A20">
        <v>1.6</v>
      </c>
      <c r="B20" s="68">
        <f t="shared" si="0"/>
        <v>25.79606201439154</v>
      </c>
      <c r="C20" s="68">
        <f>A20*Sheet1!D36</f>
        <v>24</v>
      </c>
      <c r="E20" s="68">
        <f t="shared" si="1"/>
        <v>1.7960620143915402</v>
      </c>
      <c r="H20">
        <v>8.5</v>
      </c>
      <c r="I20" s="106">
        <f>(0.5*Sheet1!D80*(3.141593*((Sheet1!D13/2)*(Sheet1!D13/2)))*(H20*H20*H20)*(Sheet1!D81/100))</f>
        <v>12.085981332670174</v>
      </c>
      <c r="J20" s="68">
        <f>VLOOKUP(I20,B5:C334,2,TRUE)</f>
        <v>10.5</v>
      </c>
      <c r="K20" s="68">
        <f>J20/Sheet1!D36*Sheet1!D82</f>
        <v>0.9799999999999999</v>
      </c>
      <c r="L20" s="68">
        <f t="shared" si="2"/>
        <v>9.52</v>
      </c>
      <c r="O20" s="106">
        <f>Sheet1!F74</f>
        <v>0.7015867243716952</v>
      </c>
    </row>
    <row r="21" spans="1:15" ht="12.75">
      <c r="A21">
        <v>1.7</v>
      </c>
      <c r="B21" s="68">
        <f t="shared" si="0"/>
        <v>27.5275856334342</v>
      </c>
      <c r="C21" s="68">
        <f>A21*Sheet1!D36</f>
        <v>25.5</v>
      </c>
      <c r="E21" s="68">
        <f t="shared" si="1"/>
        <v>2.027585633434199</v>
      </c>
      <c r="H21">
        <v>9</v>
      </c>
      <c r="I21" s="106">
        <f>(0.5*Sheet1!D80*(3.141593*((Sheet1!D13/2)*(Sheet1!D13/2)))*(H21*H21*H21)*(Sheet1!D81/100))</f>
        <v>14.346721581952464</v>
      </c>
      <c r="J21" s="68">
        <f>VLOOKUP(I21,B5:C334,2,TRUE)</f>
        <v>13.5</v>
      </c>
      <c r="K21" s="68">
        <f>J21/Sheet1!D36*Sheet1!D82</f>
        <v>1.26</v>
      </c>
      <c r="L21" s="68">
        <f t="shared" si="2"/>
        <v>12.24</v>
      </c>
      <c r="O21" s="106">
        <f>Sheet1!F74</f>
        <v>0.7015867243716952</v>
      </c>
    </row>
    <row r="22" spans="1:15" ht="12.75">
      <c r="A22">
        <v>1.8</v>
      </c>
      <c r="B22" s="68">
        <f t="shared" si="0"/>
        <v>29.273140986964293</v>
      </c>
      <c r="C22" s="68">
        <f>A22*Sheet1!D36</f>
        <v>27</v>
      </c>
      <c r="E22" s="68">
        <f t="shared" si="1"/>
        <v>2.2731409869642927</v>
      </c>
      <c r="H22">
        <v>9.5</v>
      </c>
      <c r="I22" s="106">
        <f>(0.5*Sheet1!D80*(3.141593*((Sheet1!D13/2)*(Sheet1!D13/2)))*(H22*H22*H22)*(Sheet1!D81/100))</f>
        <v>16.873141860530172</v>
      </c>
      <c r="J22" s="68">
        <f>VLOOKUP(I22,B5:C334,2,TRUE)</f>
        <v>15</v>
      </c>
      <c r="K22" s="68">
        <f>J22/Sheet1!D36*Sheet1!D82</f>
        <v>1.4</v>
      </c>
      <c r="L22" s="68">
        <f t="shared" si="2"/>
        <v>13.6</v>
      </c>
      <c r="O22" s="106">
        <f>Sheet1!F74</f>
        <v>0.7015867243716952</v>
      </c>
    </row>
    <row r="23" spans="1:15" ht="12.75">
      <c r="A23">
        <v>1.9</v>
      </c>
      <c r="B23" s="68">
        <f t="shared" si="0"/>
        <v>31.03272807498182</v>
      </c>
      <c r="C23" s="68">
        <f>A23*Sheet1!D36</f>
        <v>28.5</v>
      </c>
      <c r="E23" s="68">
        <f t="shared" si="1"/>
        <v>2.5327280749818195</v>
      </c>
      <c r="H23">
        <v>10</v>
      </c>
      <c r="I23" s="106">
        <f>(0.5*Sheet1!D80*(3.141593*((Sheet1!D13/2)*(Sheet1!D13/2)))*(H23*H23*H23)*(Sheet1!D81/100))</f>
        <v>19.680002170030814</v>
      </c>
      <c r="J23" s="68">
        <f>VLOOKUP(I23,B5:C334,2,TRUE)</f>
        <v>18</v>
      </c>
      <c r="K23" s="68">
        <f>J23/Sheet1!D36*Sheet1!D82</f>
        <v>1.68</v>
      </c>
      <c r="L23" s="68">
        <f t="shared" si="2"/>
        <v>16.32</v>
      </c>
      <c r="O23" s="106">
        <f>Sheet1!F74</f>
        <v>0.7015867243716952</v>
      </c>
    </row>
    <row r="24" spans="1:15" ht="12.75">
      <c r="A24">
        <v>2</v>
      </c>
      <c r="B24" s="68">
        <f t="shared" si="0"/>
        <v>32.80634689748678</v>
      </c>
      <c r="C24" s="68">
        <f>A24*Sheet1!D36</f>
        <v>30</v>
      </c>
      <c r="E24" s="68">
        <f t="shared" si="1"/>
        <v>2.806346897486781</v>
      </c>
      <c r="H24">
        <v>10.5</v>
      </c>
      <c r="I24" s="106">
        <f>(0.5*Sheet1!D80*(3.141593*((Sheet1!D13/2)*(Sheet1!D13/2)))*(H24*H24*H24)*(Sheet1!D81/100))</f>
        <v>22.78206251208192</v>
      </c>
      <c r="J24" s="68">
        <f>VLOOKUP(I24,B5:C334,2,TRUE)</f>
        <v>21</v>
      </c>
      <c r="K24" s="68">
        <f>J24/Sheet1!D36*Sheet1!D82</f>
        <v>1.9599999999999997</v>
      </c>
      <c r="L24" s="68">
        <f t="shared" si="2"/>
        <v>19.04</v>
      </c>
      <c r="O24" s="106">
        <f>Sheet1!F74</f>
        <v>0.7015867243716952</v>
      </c>
    </row>
    <row r="25" spans="1:15" ht="12.75">
      <c r="A25">
        <v>2.1</v>
      </c>
      <c r="B25" s="68">
        <f t="shared" si="0"/>
        <v>34.59399745447918</v>
      </c>
      <c r="C25" s="68">
        <f>A25*Sheet1!D36</f>
        <v>31.5</v>
      </c>
      <c r="E25" s="68">
        <f t="shared" si="1"/>
        <v>3.093997454479176</v>
      </c>
      <c r="H25">
        <v>11</v>
      </c>
      <c r="I25" s="106">
        <f>(0.5*Sheet1!D80*(3.141593*((Sheet1!D13/2)*(Sheet1!D13/2)))*(H25*H25*H25)*(Sheet1!D81/100))</f>
        <v>26.194082888311016</v>
      </c>
      <c r="J25" s="68">
        <f>VLOOKUP(I25,B5:C334,2,TRUE)</f>
        <v>24</v>
      </c>
      <c r="K25" s="68">
        <f>J25/Sheet1!D36*Sheet1!D82</f>
        <v>2.2399999999999998</v>
      </c>
      <c r="L25" s="68">
        <f t="shared" si="2"/>
        <v>21.76</v>
      </c>
      <c r="O25" s="106">
        <f>Sheet1!F74</f>
        <v>0.7015867243716952</v>
      </c>
    </row>
    <row r="26" spans="1:15" ht="12.75">
      <c r="A26">
        <v>2.2</v>
      </c>
      <c r="B26" s="68">
        <f t="shared" si="0"/>
        <v>36.39567974595901</v>
      </c>
      <c r="C26" s="68">
        <f>A26*Sheet1!D36</f>
        <v>33</v>
      </c>
      <c r="E26" s="68">
        <f t="shared" si="1"/>
        <v>3.3956797459590056</v>
      </c>
      <c r="H26">
        <v>11.5</v>
      </c>
      <c r="I26" s="106">
        <f>(0.5*Sheet1!D80*(3.141593*((Sheet1!D13/2)*(Sheet1!D13/2)))*(H26*H26*H26)*(Sheet1!D81/100))</f>
        <v>29.930823300345615</v>
      </c>
      <c r="J26" s="68">
        <f>VLOOKUP(I26,B5:C334,2,TRUE)</f>
        <v>27</v>
      </c>
      <c r="K26" s="68">
        <f>J26/Sheet1!D36*Sheet1!D82</f>
        <v>2.52</v>
      </c>
      <c r="L26" s="68">
        <f t="shared" si="2"/>
        <v>24.48</v>
      </c>
      <c r="O26" s="106">
        <f>Sheet1!F74</f>
        <v>0.7015867243716952</v>
      </c>
    </row>
    <row r="27" spans="1:15" ht="12.75">
      <c r="A27">
        <v>2.3</v>
      </c>
      <c r="B27" s="68">
        <f t="shared" si="0"/>
        <v>38.21139377192627</v>
      </c>
      <c r="C27" s="68">
        <f>A27*Sheet1!D36</f>
        <v>34.5</v>
      </c>
      <c r="E27" s="68">
        <f t="shared" si="1"/>
        <v>3.711393771926267</v>
      </c>
      <c r="H27">
        <v>12</v>
      </c>
      <c r="I27" s="106">
        <f>(0.5*Sheet1!D80*(3.141593*((Sheet1!D13/2)*(Sheet1!D13/2)))*(H27*H27*H27)*(Sheet1!D81/100))</f>
        <v>34.00704374981325</v>
      </c>
      <c r="J27" s="68">
        <f>VLOOKUP(I27,B5:C334,2,TRUE)</f>
        <v>30</v>
      </c>
      <c r="K27" s="68">
        <f>J27/Sheet1!D36*Sheet1!D82</f>
        <v>2.8</v>
      </c>
      <c r="L27" s="68">
        <f t="shared" si="2"/>
        <v>27.2</v>
      </c>
      <c r="O27" s="106">
        <f>Sheet1!F74</f>
        <v>0.7015867243716952</v>
      </c>
    </row>
    <row r="28" spans="1:15" ht="12.75">
      <c r="A28">
        <v>2.4</v>
      </c>
      <c r="B28" s="68">
        <f t="shared" si="0"/>
        <v>40.04113953238097</v>
      </c>
      <c r="C28" s="68">
        <f>A28*Sheet1!D36</f>
        <v>36</v>
      </c>
      <c r="E28" s="68">
        <f t="shared" si="1"/>
        <v>4.0411395323809645</v>
      </c>
      <c r="I28" s="106"/>
      <c r="O28" s="106">
        <f>Sheet1!F74</f>
        <v>0.7015867243716952</v>
      </c>
    </row>
    <row r="29" spans="1:15" ht="12.75">
      <c r="A29">
        <v>2.5</v>
      </c>
      <c r="B29" s="68">
        <f t="shared" si="0"/>
        <v>41.8849170273231</v>
      </c>
      <c r="C29" s="68">
        <f>A29*Sheet1!D36</f>
        <v>37.5</v>
      </c>
      <c r="E29" s="68">
        <f t="shared" si="1"/>
        <v>4.3849170273230955</v>
      </c>
      <c r="I29" s="106"/>
      <c r="O29" s="106">
        <f>Sheet1!F74</f>
        <v>0.7015867243716952</v>
      </c>
    </row>
    <row r="30" spans="1:15" ht="12.75">
      <c r="A30">
        <v>2.6</v>
      </c>
      <c r="B30" s="68">
        <f t="shared" si="0"/>
        <v>43.74272625675266</v>
      </c>
      <c r="C30" s="68">
        <f>A30*Sheet1!D36</f>
        <v>39</v>
      </c>
      <c r="E30" s="68">
        <f t="shared" si="1"/>
        <v>4.74272625675266</v>
      </c>
      <c r="I30" s="106"/>
      <c r="O30" s="106">
        <f>Sheet1!F74</f>
        <v>0.7015867243716952</v>
      </c>
    </row>
    <row r="31" spans="1:15" ht="12.75">
      <c r="A31">
        <v>2.7</v>
      </c>
      <c r="B31" s="68">
        <f t="shared" si="0"/>
        <v>45.614567220669656</v>
      </c>
      <c r="C31" s="68">
        <f>A31*Sheet1!D36</f>
        <v>40.5</v>
      </c>
      <c r="E31" s="68">
        <f t="shared" si="1"/>
        <v>5.114567220669659</v>
      </c>
      <c r="I31" s="106"/>
      <c r="O31" s="106">
        <f>Sheet1!F74</f>
        <v>0.7015867243716952</v>
      </c>
    </row>
    <row r="32" spans="1:15" ht="12.75">
      <c r="A32">
        <v>2.8</v>
      </c>
      <c r="B32" s="68">
        <f t="shared" si="0"/>
        <v>47.50043991907409</v>
      </c>
      <c r="C32" s="68">
        <f>A32*Sheet1!D36</f>
        <v>42</v>
      </c>
      <c r="E32" s="68">
        <f t="shared" si="1"/>
        <v>5.50043991907409</v>
      </c>
      <c r="I32" s="106"/>
      <c r="O32" s="106">
        <f>Sheet1!F74</f>
        <v>0.7015867243716952</v>
      </c>
    </row>
    <row r="33" spans="1:15" ht="12.75">
      <c r="A33">
        <v>2.9</v>
      </c>
      <c r="B33" s="68">
        <f t="shared" si="0"/>
        <v>49.400344351965956</v>
      </c>
      <c r="C33" s="68">
        <f>A33*Sheet1!D36</f>
        <v>43.5</v>
      </c>
      <c r="E33" s="68">
        <f t="shared" si="1"/>
        <v>5.900344351965957</v>
      </c>
      <c r="I33" s="106"/>
      <c r="O33" s="106">
        <f>Sheet1!F74</f>
        <v>0.7015867243716952</v>
      </c>
    </row>
    <row r="34" spans="1:15" ht="12.75">
      <c r="A34">
        <v>3</v>
      </c>
      <c r="B34" s="68">
        <f t="shared" si="0"/>
        <v>51.31428051934526</v>
      </c>
      <c r="C34" s="68">
        <f>A34*Sheet1!D36</f>
        <v>45</v>
      </c>
      <c r="E34" s="68">
        <f t="shared" si="1"/>
        <v>6.314280519345257</v>
      </c>
      <c r="I34" s="106"/>
      <c r="O34" s="106">
        <f>Sheet1!F74</f>
        <v>0.7015867243716952</v>
      </c>
    </row>
    <row r="35" spans="1:15" ht="12.75">
      <c r="A35">
        <v>3.1</v>
      </c>
      <c r="B35" s="68">
        <f t="shared" si="0"/>
        <v>53.24224842121199</v>
      </c>
      <c r="C35" s="68">
        <f>A35*Sheet1!D36</f>
        <v>46.5</v>
      </c>
      <c r="E35" s="68">
        <f t="shared" si="1"/>
        <v>6.7422484212119915</v>
      </c>
      <c r="O35" s="106">
        <f>Sheet1!F74</f>
        <v>0.7015867243716952</v>
      </c>
    </row>
    <row r="36" spans="1:15" ht="12.75">
      <c r="A36">
        <v>3.2</v>
      </c>
      <c r="B36" s="68">
        <f t="shared" si="0"/>
        <v>55.18424805756616</v>
      </c>
      <c r="C36" s="68">
        <f>A36*Sheet1!D36</f>
        <v>48</v>
      </c>
      <c r="E36" s="68">
        <f t="shared" si="1"/>
        <v>7.184248057566161</v>
      </c>
      <c r="O36" s="106">
        <f>Sheet1!F74</f>
        <v>0.7015867243716952</v>
      </c>
    </row>
    <row r="37" spans="1:15" ht="12.75">
      <c r="A37">
        <v>3.3</v>
      </c>
      <c r="B37" s="68">
        <f t="shared" si="0"/>
        <v>57.14027942840776</v>
      </c>
      <c r="C37" s="68">
        <f>A37*Sheet1!D36</f>
        <v>49.5</v>
      </c>
      <c r="E37" s="68">
        <f t="shared" si="1"/>
        <v>7.64027942840776</v>
      </c>
      <c r="O37" s="106">
        <f>Sheet1!F74</f>
        <v>0.7015867243716952</v>
      </c>
    </row>
    <row r="38" spans="1:15" ht="12.75">
      <c r="A38">
        <v>3.4</v>
      </c>
      <c r="B38" s="68">
        <f t="shared" si="0"/>
        <v>59.1103425337368</v>
      </c>
      <c r="C38" s="68">
        <f>A38*Sheet1!D36</f>
        <v>51</v>
      </c>
      <c r="E38" s="68">
        <f t="shared" si="1"/>
        <v>8.110342533736796</v>
      </c>
      <c r="O38" s="106">
        <f>Sheet1!F74</f>
        <v>0.7015867243716952</v>
      </c>
    </row>
    <row r="39" spans="1:15" ht="12.75">
      <c r="A39">
        <v>3.5</v>
      </c>
      <c r="B39" s="68">
        <f t="shared" si="0"/>
        <v>61.09443737355326</v>
      </c>
      <c r="C39" s="68">
        <f>A39*Sheet1!D36</f>
        <v>52.5</v>
      </c>
      <c r="E39" s="68">
        <f t="shared" si="1"/>
        <v>8.594437373553266</v>
      </c>
      <c r="O39" s="106">
        <f>Sheet1!F74</f>
        <v>0.7015867243716952</v>
      </c>
    </row>
    <row r="40" spans="1:15" ht="12.75">
      <c r="A40">
        <v>3.6</v>
      </c>
      <c r="B40" s="68">
        <f t="shared" si="0"/>
        <v>63.09256394785717</v>
      </c>
      <c r="C40" s="68">
        <f>A40*Sheet1!D36</f>
        <v>54</v>
      </c>
      <c r="E40" s="68">
        <f t="shared" si="1"/>
        <v>9.09256394785717</v>
      </c>
      <c r="O40" s="106">
        <f>Sheet1!F74</f>
        <v>0.7015867243716952</v>
      </c>
    </row>
    <row r="41" spans="1:15" ht="12.75">
      <c r="A41">
        <v>3.7</v>
      </c>
      <c r="B41" s="68">
        <f t="shared" si="0"/>
        <v>65.10472225664851</v>
      </c>
      <c r="C41" s="68">
        <f>A41*Sheet1!D36</f>
        <v>55.5</v>
      </c>
      <c r="E41" s="68">
        <f t="shared" si="1"/>
        <v>9.60472225664851</v>
      </c>
      <c r="O41" s="106">
        <f>Sheet1!F74</f>
        <v>0.7015867243716952</v>
      </c>
    </row>
    <row r="42" spans="1:15" ht="12.75">
      <c r="A42">
        <v>3.8</v>
      </c>
      <c r="B42" s="68">
        <f t="shared" si="0"/>
        <v>67.13091229992727</v>
      </c>
      <c r="C42" s="68">
        <f>A42*Sheet1!D36</f>
        <v>57</v>
      </c>
      <c r="E42" s="68">
        <f t="shared" si="1"/>
        <v>10.130912299927278</v>
      </c>
      <c r="O42" s="106">
        <f>Sheet1!F74</f>
        <v>0.7015867243716952</v>
      </c>
    </row>
    <row r="43" spans="1:15" ht="12.75">
      <c r="A43">
        <v>3.9</v>
      </c>
      <c r="B43" s="68">
        <f t="shared" si="0"/>
        <v>69.17113407769348</v>
      </c>
      <c r="C43" s="68">
        <f>A43*Sheet1!D36</f>
        <v>58.5</v>
      </c>
      <c r="E43" s="68">
        <f t="shared" si="1"/>
        <v>10.671134077693484</v>
      </c>
      <c r="O43" s="106">
        <f>Sheet1!F74</f>
        <v>0.7015867243716952</v>
      </c>
    </row>
    <row r="44" spans="1:15" ht="12.75">
      <c r="A44">
        <v>4</v>
      </c>
      <c r="B44" s="68">
        <f t="shared" si="0"/>
        <v>71.22538758994712</v>
      </c>
      <c r="C44" s="68">
        <f>A44*Sheet1!D36</f>
        <v>60</v>
      </c>
      <c r="E44" s="68">
        <f t="shared" si="1"/>
        <v>11.225387589947124</v>
      </c>
      <c r="O44" s="106">
        <f>Sheet1!F74</f>
        <v>0.7015867243716952</v>
      </c>
    </row>
    <row r="45" spans="1:15" ht="12.75">
      <c r="A45">
        <v>4.1</v>
      </c>
      <c r="B45" s="68">
        <f t="shared" si="0"/>
        <v>73.29367283668819</v>
      </c>
      <c r="C45" s="68">
        <f>A45*Sheet1!D36</f>
        <v>61.49999999999999</v>
      </c>
      <c r="E45" s="68">
        <f t="shared" si="1"/>
        <v>11.793672836688195</v>
      </c>
      <c r="O45" s="106">
        <f>Sheet1!F74</f>
        <v>0.7015867243716952</v>
      </c>
    </row>
    <row r="46" spans="1:15" ht="12.75">
      <c r="A46">
        <v>4.2</v>
      </c>
      <c r="B46" s="68">
        <f t="shared" si="0"/>
        <v>75.3759898179167</v>
      </c>
      <c r="C46" s="68">
        <f>A46*Sheet1!D36</f>
        <v>63</v>
      </c>
      <c r="E46" s="68">
        <f t="shared" si="1"/>
        <v>12.375989817916704</v>
      </c>
      <c r="O46" s="106">
        <f>Sheet1!F74</f>
        <v>0.7015867243716952</v>
      </c>
    </row>
    <row r="47" spans="1:15" ht="12.75">
      <c r="A47">
        <v>4.3</v>
      </c>
      <c r="B47" s="68">
        <f t="shared" si="0"/>
        <v>77.47233853363264</v>
      </c>
      <c r="C47" s="68">
        <f>A47*Sheet1!D36</f>
        <v>64.5</v>
      </c>
      <c r="E47" s="68">
        <f t="shared" si="1"/>
        <v>12.972338533632644</v>
      </c>
      <c r="O47" s="106">
        <f>Sheet1!F74</f>
        <v>0.7015867243716952</v>
      </c>
    </row>
    <row r="48" spans="1:15" ht="12.75">
      <c r="A48">
        <v>4.4</v>
      </c>
      <c r="B48" s="68">
        <f t="shared" si="0"/>
        <v>79.58271898383602</v>
      </c>
      <c r="C48" s="68">
        <f>A48*Sheet1!D36</f>
        <v>66</v>
      </c>
      <c r="E48" s="68">
        <f t="shared" si="1"/>
        <v>13.582718983836022</v>
      </c>
      <c r="O48" s="106">
        <f>Sheet1!F74</f>
        <v>0.7015867243716952</v>
      </c>
    </row>
    <row r="49" spans="1:15" ht="12.75">
      <c r="A49">
        <v>4.5</v>
      </c>
      <c r="B49" s="68">
        <f t="shared" si="0"/>
        <v>81.70713116852683</v>
      </c>
      <c r="C49" s="68">
        <f>A49*Sheet1!D36</f>
        <v>67.5</v>
      </c>
      <c r="E49" s="68">
        <f t="shared" si="1"/>
        <v>14.207131168526828</v>
      </c>
      <c r="O49" s="106">
        <f>Sheet1!F74</f>
        <v>0.7015867243716952</v>
      </c>
    </row>
    <row r="50" spans="1:15" ht="12.75">
      <c r="A50">
        <v>4.6</v>
      </c>
      <c r="B50" s="68">
        <f t="shared" si="0"/>
        <v>83.84557508770507</v>
      </c>
      <c r="C50" s="68">
        <f>A50*Sheet1!D36</f>
        <v>69</v>
      </c>
      <c r="E50" s="68">
        <f t="shared" si="1"/>
        <v>14.845575087705068</v>
      </c>
      <c r="O50" s="106">
        <f>Sheet1!F74</f>
        <v>0.7015867243716952</v>
      </c>
    </row>
    <row r="51" spans="1:15" ht="12.75">
      <c r="A51">
        <v>4.7</v>
      </c>
      <c r="B51" s="68">
        <f t="shared" si="0"/>
        <v>85.99805074137075</v>
      </c>
      <c r="C51" s="68">
        <f>A51*Sheet1!D36</f>
        <v>70.5</v>
      </c>
      <c r="E51" s="68">
        <f t="shared" si="1"/>
        <v>15.49805074137075</v>
      </c>
      <c r="O51" s="106">
        <f>Sheet1!F74</f>
        <v>0.7015867243716952</v>
      </c>
    </row>
    <row r="52" spans="1:15" ht="12.75">
      <c r="A52">
        <v>4.8</v>
      </c>
      <c r="B52" s="68">
        <f t="shared" si="0"/>
        <v>88.16455812952385</v>
      </c>
      <c r="C52" s="68">
        <f>A52*Sheet1!D36</f>
        <v>72</v>
      </c>
      <c r="E52" s="68">
        <f t="shared" si="1"/>
        <v>16.164558129523858</v>
      </c>
      <c r="O52" s="106">
        <f>Sheet1!F74</f>
        <v>0.7015867243716952</v>
      </c>
    </row>
    <row r="53" spans="1:15" ht="12.75">
      <c r="A53">
        <v>4.9</v>
      </c>
      <c r="B53" s="68">
        <f t="shared" si="0"/>
        <v>90.34509725216441</v>
      </c>
      <c r="C53" s="68">
        <f>A53*Sheet1!D36</f>
        <v>73.5</v>
      </c>
      <c r="E53" s="68">
        <f t="shared" si="1"/>
        <v>16.845097252164408</v>
      </c>
      <c r="O53" s="106">
        <f>Sheet1!F74</f>
        <v>0.7015867243716952</v>
      </c>
    </row>
    <row r="54" spans="1:15" ht="12.75">
      <c r="A54">
        <v>5</v>
      </c>
      <c r="B54" s="68">
        <f t="shared" si="0"/>
        <v>92.53966810929238</v>
      </c>
      <c r="C54" s="68">
        <f>A54*Sheet1!D36</f>
        <v>75</v>
      </c>
      <c r="E54" s="68">
        <f t="shared" si="1"/>
        <v>17.539668109292382</v>
      </c>
      <c r="O54" s="106">
        <f>Sheet1!F74</f>
        <v>0.7015867243716952</v>
      </c>
    </row>
    <row r="55" spans="1:15" ht="12.75">
      <c r="A55">
        <v>5.1</v>
      </c>
      <c r="B55" s="68">
        <f t="shared" si="0"/>
        <v>94.7482707009078</v>
      </c>
      <c r="C55" s="68">
        <f>A55*Sheet1!D36</f>
        <v>76.5</v>
      </c>
      <c r="E55" s="68">
        <f t="shared" si="1"/>
        <v>18.248270700907792</v>
      </c>
      <c r="O55" s="106">
        <f>Sheet1!F74</f>
        <v>0.7015867243716952</v>
      </c>
    </row>
    <row r="56" spans="1:15" ht="12.75">
      <c r="A56">
        <v>5.2</v>
      </c>
      <c r="B56" s="68">
        <f t="shared" si="0"/>
        <v>96.97090502701064</v>
      </c>
      <c r="C56" s="68">
        <f>A56*Sheet1!D36</f>
        <v>78</v>
      </c>
      <c r="E56" s="68">
        <f t="shared" si="1"/>
        <v>18.97090502701064</v>
      </c>
      <c r="O56" s="106">
        <f>Sheet1!F74</f>
        <v>0.7015867243716952</v>
      </c>
    </row>
    <row r="57" spans="1:15" ht="12.75">
      <c r="A57">
        <v>5.3</v>
      </c>
      <c r="B57" s="68">
        <f t="shared" si="0"/>
        <v>99.20757108760091</v>
      </c>
      <c r="C57" s="68">
        <f>A57*Sheet1!D36</f>
        <v>79.5</v>
      </c>
      <c r="E57" s="68">
        <f t="shared" si="1"/>
        <v>19.70757108760092</v>
      </c>
      <c r="O57" s="106">
        <f>Sheet1!F74</f>
        <v>0.7015867243716952</v>
      </c>
    </row>
    <row r="58" spans="1:15" ht="12.75">
      <c r="A58">
        <v>5.4</v>
      </c>
      <c r="B58" s="68">
        <f t="shared" si="0"/>
        <v>101.45826888267864</v>
      </c>
      <c r="C58" s="68">
        <f>A58*Sheet1!D36</f>
        <v>81</v>
      </c>
      <c r="E58" s="68">
        <f t="shared" si="1"/>
        <v>20.458268882678635</v>
      </c>
      <c r="O58" s="106">
        <f>Sheet1!F74</f>
        <v>0.7015867243716952</v>
      </c>
    </row>
    <row r="59" spans="1:15" ht="12.75">
      <c r="A59">
        <v>5.5</v>
      </c>
      <c r="B59" s="68">
        <f t="shared" si="0"/>
        <v>103.72299841224378</v>
      </c>
      <c r="C59" s="68">
        <f>A59*Sheet1!D36</f>
        <v>82.5</v>
      </c>
      <c r="E59" s="68">
        <f t="shared" si="1"/>
        <v>21.22299841224378</v>
      </c>
      <c r="O59" s="106">
        <f>Sheet1!F74</f>
        <v>0.7015867243716952</v>
      </c>
    </row>
    <row r="60" spans="1:15" ht="12.75">
      <c r="A60">
        <v>5.6</v>
      </c>
      <c r="B60" s="68">
        <f t="shared" si="0"/>
        <v>106.00175967629636</v>
      </c>
      <c r="C60" s="68">
        <f>A60*Sheet1!D36</f>
        <v>84</v>
      </c>
      <c r="E60" s="68">
        <f t="shared" si="1"/>
        <v>22.00175967629636</v>
      </c>
      <c r="O60" s="106">
        <f>Sheet1!F74</f>
        <v>0.7015867243716952</v>
      </c>
    </row>
    <row r="61" spans="1:15" ht="12.75">
      <c r="A61">
        <v>5.7</v>
      </c>
      <c r="B61" s="68">
        <f t="shared" si="0"/>
        <v>108.29455267483638</v>
      </c>
      <c r="C61" s="68">
        <f>A61*Sheet1!D36</f>
        <v>85.5</v>
      </c>
      <c r="E61" s="68">
        <f t="shared" si="1"/>
        <v>22.79455267483638</v>
      </c>
      <c r="O61" s="106">
        <f>Sheet1!F74</f>
        <v>0.7015867243716952</v>
      </c>
    </row>
    <row r="62" spans="1:15" ht="12.75">
      <c r="A62">
        <v>5.8</v>
      </c>
      <c r="B62" s="68">
        <f t="shared" si="0"/>
        <v>110.60137740786382</v>
      </c>
      <c r="C62" s="68">
        <f>A62*Sheet1!D36</f>
        <v>87</v>
      </c>
      <c r="E62" s="68">
        <f t="shared" si="1"/>
        <v>23.60137740786383</v>
      </c>
      <c r="O62" s="106">
        <f>Sheet1!F74</f>
        <v>0.7015867243716952</v>
      </c>
    </row>
    <row r="63" spans="1:15" ht="12.75">
      <c r="A63">
        <v>5.9</v>
      </c>
      <c r="B63" s="68">
        <f t="shared" si="0"/>
        <v>112.92223387537871</v>
      </c>
      <c r="C63" s="68">
        <f>A63*Sheet1!D36</f>
        <v>88.5</v>
      </c>
      <c r="E63" s="68">
        <f t="shared" si="1"/>
        <v>24.422233875378712</v>
      </c>
      <c r="O63" s="106">
        <f>Sheet1!F74</f>
        <v>0.7015867243716952</v>
      </c>
    </row>
    <row r="64" spans="1:15" ht="12.75">
      <c r="A64">
        <v>6</v>
      </c>
      <c r="B64" s="68">
        <f t="shared" si="0"/>
        <v>115.25712207738103</v>
      </c>
      <c r="C64" s="68">
        <f>A64*Sheet1!D36</f>
        <v>90</v>
      </c>
      <c r="E64" s="68">
        <f t="shared" si="1"/>
        <v>25.257122077381027</v>
      </c>
      <c r="O64" s="106">
        <f>Sheet1!F74</f>
        <v>0.7015867243716952</v>
      </c>
    </row>
    <row r="65" spans="1:15" ht="12.75">
      <c r="A65">
        <v>6.1</v>
      </c>
      <c r="B65" s="68">
        <f t="shared" si="0"/>
        <v>117.60604201387078</v>
      </c>
      <c r="C65" s="68">
        <f>A65*Sheet1!D36</f>
        <v>91.5</v>
      </c>
      <c r="E65" s="68">
        <f t="shared" si="1"/>
        <v>26.106042013870773</v>
      </c>
      <c r="O65" s="106">
        <f>Sheet1!F74</f>
        <v>0.7015867243716952</v>
      </c>
    </row>
    <row r="66" spans="1:15" ht="12.75">
      <c r="A66">
        <v>6.2</v>
      </c>
      <c r="B66" s="68">
        <f t="shared" si="0"/>
        <v>119.96899368484796</v>
      </c>
      <c r="C66" s="68">
        <f>A66*Sheet1!D36</f>
        <v>93</v>
      </c>
      <c r="E66" s="68">
        <f t="shared" si="1"/>
        <v>26.968993684847966</v>
      </c>
      <c r="O66" s="106">
        <f>Sheet1!F74</f>
        <v>0.7015867243716952</v>
      </c>
    </row>
    <row r="67" spans="1:15" ht="12.75">
      <c r="A67">
        <v>6.3</v>
      </c>
      <c r="B67" s="68">
        <f t="shared" si="0"/>
        <v>122.34597709031259</v>
      </c>
      <c r="C67" s="68">
        <f>A67*Sheet1!D36</f>
        <v>94.5</v>
      </c>
      <c r="E67" s="68">
        <f t="shared" si="1"/>
        <v>27.845977090312584</v>
      </c>
      <c r="O67" s="106">
        <f>Sheet1!F74</f>
        <v>0.7015867243716952</v>
      </c>
    </row>
    <row r="68" spans="1:15" ht="12.75">
      <c r="A68">
        <v>6.4</v>
      </c>
      <c r="B68" s="68">
        <f t="shared" si="0"/>
        <v>124.73699223026465</v>
      </c>
      <c r="C68" s="68">
        <f>A68*Sheet1!D36</f>
        <v>96</v>
      </c>
      <c r="E68" s="68">
        <f t="shared" si="1"/>
        <v>28.736992230264644</v>
      </c>
      <c r="O68" s="106">
        <f>Sheet1!F74</f>
        <v>0.7015867243716952</v>
      </c>
    </row>
    <row r="69" spans="1:15" ht="12.75">
      <c r="A69">
        <v>6.5</v>
      </c>
      <c r="B69" s="68">
        <f aca="true" t="shared" si="3" ref="B69:B132">C69+E69</f>
        <v>127.14203910470412</v>
      </c>
      <c r="C69" s="68">
        <f>A69*Sheet1!D36</f>
        <v>97.5</v>
      </c>
      <c r="E69" s="68">
        <f aca="true" t="shared" si="4" ref="E69:E132">(A69*A69)*O69</f>
        <v>29.642039104704125</v>
      </c>
      <c r="O69" s="106">
        <f>Sheet1!F74</f>
        <v>0.7015867243716952</v>
      </c>
    </row>
    <row r="70" spans="1:15" ht="12.75">
      <c r="A70">
        <v>6.6</v>
      </c>
      <c r="B70" s="68">
        <f t="shared" si="3"/>
        <v>129.56111771363103</v>
      </c>
      <c r="C70" s="68">
        <f>A70*Sheet1!D36</f>
        <v>99</v>
      </c>
      <c r="E70" s="68">
        <f t="shared" si="4"/>
        <v>30.56111771363104</v>
      </c>
      <c r="O70" s="106">
        <f>Sheet1!F74</f>
        <v>0.7015867243716952</v>
      </c>
    </row>
    <row r="71" spans="1:15" ht="12.75">
      <c r="A71">
        <v>6.7</v>
      </c>
      <c r="B71" s="68">
        <f t="shared" si="3"/>
        <v>131.9942280570454</v>
      </c>
      <c r="C71" s="68">
        <f>A71*Sheet1!D36</f>
        <v>100.5</v>
      </c>
      <c r="E71" s="68">
        <f t="shared" si="4"/>
        <v>31.494228057045397</v>
      </c>
      <c r="O71" s="106">
        <f>Sheet1!F74</f>
        <v>0.7015867243716952</v>
      </c>
    </row>
    <row r="72" spans="1:15" ht="12.75">
      <c r="A72">
        <v>6.8</v>
      </c>
      <c r="B72" s="68">
        <f t="shared" si="3"/>
        <v>134.4413701349472</v>
      </c>
      <c r="C72" s="68">
        <f>A72*Sheet1!D36</f>
        <v>102</v>
      </c>
      <c r="E72" s="68">
        <f t="shared" si="4"/>
        <v>32.441370134947185</v>
      </c>
      <c r="O72" s="106">
        <f>Sheet1!F74</f>
        <v>0.7015867243716952</v>
      </c>
    </row>
    <row r="73" spans="1:15" ht="12.75">
      <c r="A73">
        <v>6.9</v>
      </c>
      <c r="B73" s="68">
        <f t="shared" si="3"/>
        <v>136.90254394733643</v>
      </c>
      <c r="C73" s="68">
        <f>A73*Sheet1!D36</f>
        <v>103.5</v>
      </c>
      <c r="E73" s="68">
        <f t="shared" si="4"/>
        <v>33.40254394733641</v>
      </c>
      <c r="O73" s="106">
        <f>Sheet1!F74</f>
        <v>0.7015867243716952</v>
      </c>
    </row>
    <row r="74" spans="1:15" ht="12.75">
      <c r="A74">
        <v>7</v>
      </c>
      <c r="B74" s="68">
        <f t="shared" si="3"/>
        <v>139.37774949421305</v>
      </c>
      <c r="C74" s="68">
        <f>A74*Sheet1!D36</f>
        <v>105</v>
      </c>
      <c r="E74" s="68">
        <f t="shared" si="4"/>
        <v>34.37774949421306</v>
      </c>
      <c r="O74" s="106">
        <f>Sheet1!F74</f>
        <v>0.7015867243716952</v>
      </c>
    </row>
    <row r="75" spans="1:15" ht="12.75">
      <c r="A75">
        <v>7.1</v>
      </c>
      <c r="B75" s="68">
        <f t="shared" si="3"/>
        <v>141.86698677557715</v>
      </c>
      <c r="C75" s="68">
        <f>A75*Sheet1!D36</f>
        <v>106.5</v>
      </c>
      <c r="E75" s="68">
        <f t="shared" si="4"/>
        <v>35.36698677557715</v>
      </c>
      <c r="O75" s="106">
        <f>Sheet1!F74</f>
        <v>0.7015867243716952</v>
      </c>
    </row>
    <row r="76" spans="1:15" ht="12.75">
      <c r="A76">
        <v>7.2</v>
      </c>
      <c r="B76" s="68">
        <f t="shared" si="3"/>
        <v>144.3702557914287</v>
      </c>
      <c r="C76" s="68">
        <f>A76*Sheet1!D36</f>
        <v>108</v>
      </c>
      <c r="E76" s="68">
        <f t="shared" si="4"/>
        <v>36.37025579142868</v>
      </c>
      <c r="O76" s="106">
        <f>Sheet1!F74</f>
        <v>0.7015867243716952</v>
      </c>
    </row>
    <row r="77" spans="1:15" ht="12.75">
      <c r="A77">
        <v>7.3</v>
      </c>
      <c r="B77" s="68">
        <f t="shared" si="3"/>
        <v>146.88755654176765</v>
      </c>
      <c r="C77" s="68">
        <f>A77*Sheet1!D36</f>
        <v>109.5</v>
      </c>
      <c r="E77" s="68">
        <f t="shared" si="4"/>
        <v>37.38755654176764</v>
      </c>
      <c r="O77" s="106">
        <f>Sheet1!F74</f>
        <v>0.7015867243716952</v>
      </c>
    </row>
    <row r="78" spans="1:15" ht="12.75">
      <c r="A78">
        <v>7.4</v>
      </c>
      <c r="B78" s="68">
        <f t="shared" si="3"/>
        <v>149.41888902659403</v>
      </c>
      <c r="C78" s="68">
        <f>A78*Sheet1!D36</f>
        <v>111</v>
      </c>
      <c r="E78" s="68">
        <f t="shared" si="4"/>
        <v>38.41888902659404</v>
      </c>
      <c r="O78" s="106">
        <f>Sheet1!F74</f>
        <v>0.7015867243716952</v>
      </c>
    </row>
    <row r="79" spans="1:15" ht="12.75">
      <c r="A79">
        <v>7.5</v>
      </c>
      <c r="B79" s="68">
        <f t="shared" si="3"/>
        <v>151.96425324590786</v>
      </c>
      <c r="C79" s="68">
        <f>A79*Sheet1!D36</f>
        <v>112.5</v>
      </c>
      <c r="E79" s="68">
        <f t="shared" si="4"/>
        <v>39.464253245907855</v>
      </c>
      <c r="O79" s="106">
        <f>Sheet1!F74</f>
        <v>0.7015867243716952</v>
      </c>
    </row>
    <row r="80" spans="1:15" ht="12.75">
      <c r="A80">
        <v>7.6</v>
      </c>
      <c r="B80" s="68">
        <f t="shared" si="3"/>
        <v>154.5236491997091</v>
      </c>
      <c r="C80" s="68">
        <f>A80*Sheet1!D36</f>
        <v>114</v>
      </c>
      <c r="E80" s="68">
        <f t="shared" si="4"/>
        <v>40.52364919970911</v>
      </c>
      <c r="O80" s="106">
        <f>Sheet1!F74</f>
        <v>0.7015867243716952</v>
      </c>
    </row>
    <row r="81" spans="1:15" ht="12.75">
      <c r="A81">
        <v>7.7</v>
      </c>
      <c r="B81" s="68">
        <f t="shared" si="3"/>
        <v>157.09707688799782</v>
      </c>
      <c r="C81" s="68">
        <f>A81*Sheet1!D36</f>
        <v>115.5</v>
      </c>
      <c r="E81" s="68">
        <f t="shared" si="4"/>
        <v>41.597076887997815</v>
      </c>
      <c r="O81" s="106">
        <f>Sheet1!F74</f>
        <v>0.7015867243716952</v>
      </c>
    </row>
    <row r="82" spans="1:15" ht="12.75">
      <c r="A82">
        <v>7.8</v>
      </c>
      <c r="B82" s="68">
        <f t="shared" si="3"/>
        <v>159.68453631077392</v>
      </c>
      <c r="C82" s="68">
        <f>A82*Sheet1!D36</f>
        <v>117</v>
      </c>
      <c r="E82" s="68">
        <f t="shared" si="4"/>
        <v>42.684536310773936</v>
      </c>
      <c r="O82" s="106">
        <f>Sheet1!F74</f>
        <v>0.7015867243716952</v>
      </c>
    </row>
    <row r="83" spans="1:15" ht="12.75">
      <c r="A83">
        <v>7.9</v>
      </c>
      <c r="B83" s="68">
        <f t="shared" si="3"/>
        <v>162.2860274680375</v>
      </c>
      <c r="C83" s="68">
        <f>A83*Sheet1!D36</f>
        <v>118.5</v>
      </c>
      <c r="E83" s="68">
        <f t="shared" si="4"/>
        <v>43.7860274680375</v>
      </c>
      <c r="O83" s="106">
        <f>Sheet1!F74</f>
        <v>0.7015867243716952</v>
      </c>
    </row>
    <row r="84" spans="1:15" ht="12.75">
      <c r="A84">
        <v>8</v>
      </c>
      <c r="B84" s="68">
        <f t="shared" si="3"/>
        <v>164.9015503597885</v>
      </c>
      <c r="C84" s="68">
        <f>A84*Sheet1!D36</f>
        <v>120</v>
      </c>
      <c r="E84" s="68">
        <f t="shared" si="4"/>
        <v>44.901550359788494</v>
      </c>
      <c r="O84" s="106">
        <f>Sheet1!F74</f>
        <v>0.7015867243716952</v>
      </c>
    </row>
    <row r="85" spans="1:15" ht="12.75">
      <c r="A85">
        <v>8.1</v>
      </c>
      <c r="B85" s="68">
        <f t="shared" si="3"/>
        <v>167.53110498602692</v>
      </c>
      <c r="C85" s="68">
        <f>A85*Sheet1!D36</f>
        <v>121.5</v>
      </c>
      <c r="E85" s="68">
        <f t="shared" si="4"/>
        <v>46.031104986026925</v>
      </c>
      <c r="O85" s="106">
        <f>Sheet1!F74</f>
        <v>0.7015867243716952</v>
      </c>
    </row>
    <row r="86" spans="1:15" ht="12.75">
      <c r="A86">
        <v>8.2</v>
      </c>
      <c r="B86" s="68">
        <f t="shared" si="3"/>
        <v>170.17469134675275</v>
      </c>
      <c r="C86" s="68">
        <f>A86*Sheet1!D36</f>
        <v>122.99999999999999</v>
      </c>
      <c r="E86" s="68">
        <f t="shared" si="4"/>
        <v>47.17469134675278</v>
      </c>
      <c r="O86" s="106">
        <f>Sheet1!F74</f>
        <v>0.7015867243716952</v>
      </c>
    </row>
    <row r="87" spans="1:15" ht="12.75">
      <c r="A87">
        <v>8.3</v>
      </c>
      <c r="B87" s="68">
        <f t="shared" si="3"/>
        <v>172.83230944196612</v>
      </c>
      <c r="C87" s="68">
        <f>A87*Sheet1!D36</f>
        <v>124.50000000000001</v>
      </c>
      <c r="E87" s="68">
        <f t="shared" si="4"/>
        <v>48.332309441966096</v>
      </c>
      <c r="O87" s="106">
        <f>Sheet1!F74</f>
        <v>0.7015867243716952</v>
      </c>
    </row>
    <row r="88" spans="1:15" ht="12.75">
      <c r="A88">
        <v>8.4</v>
      </c>
      <c r="B88" s="68">
        <f t="shared" si="3"/>
        <v>175.50395927166682</v>
      </c>
      <c r="C88" s="68">
        <f>A88*Sheet1!D36</f>
        <v>126</v>
      </c>
      <c r="E88" s="68">
        <f t="shared" si="4"/>
        <v>49.503959271666815</v>
      </c>
      <c r="O88" s="106">
        <f>Sheet1!F74</f>
        <v>0.7015867243716952</v>
      </c>
    </row>
    <row r="89" spans="1:15" ht="12.75">
      <c r="A89">
        <v>8.5</v>
      </c>
      <c r="B89" s="68">
        <f t="shared" si="3"/>
        <v>178.189640835855</v>
      </c>
      <c r="C89" s="68">
        <f>A89*Sheet1!D36</f>
        <v>127.5</v>
      </c>
      <c r="E89" s="68">
        <f t="shared" si="4"/>
        <v>50.68964083585498</v>
      </c>
      <c r="O89" s="106">
        <f>Sheet1!F74</f>
        <v>0.7015867243716952</v>
      </c>
    </row>
    <row r="90" spans="1:15" ht="12.75">
      <c r="A90">
        <v>8.6</v>
      </c>
      <c r="B90" s="68">
        <f t="shared" si="3"/>
        <v>180.88935413453058</v>
      </c>
      <c r="C90" s="68">
        <f>A90*Sheet1!D36</f>
        <v>129</v>
      </c>
      <c r="E90" s="68">
        <f t="shared" si="4"/>
        <v>51.88935413453058</v>
      </c>
      <c r="O90" s="106">
        <f>Sheet1!F74</f>
        <v>0.7015867243716952</v>
      </c>
    </row>
    <row r="91" spans="1:15" ht="12.75">
      <c r="A91">
        <v>8.7</v>
      </c>
      <c r="B91" s="68">
        <f t="shared" si="3"/>
        <v>183.60309916769359</v>
      </c>
      <c r="C91" s="68">
        <f>A91*Sheet1!D36</f>
        <v>130.5</v>
      </c>
      <c r="E91" s="68">
        <f t="shared" si="4"/>
        <v>53.1030991676936</v>
      </c>
      <c r="O91" s="106">
        <f>Sheet1!F74</f>
        <v>0.7015867243716952</v>
      </c>
    </row>
    <row r="92" spans="1:15" ht="12.75">
      <c r="A92">
        <v>8.8</v>
      </c>
      <c r="B92" s="68">
        <f t="shared" si="3"/>
        <v>186.3308759353441</v>
      </c>
      <c r="C92" s="68">
        <f>A92*Sheet1!D36</f>
        <v>132</v>
      </c>
      <c r="E92" s="68">
        <f t="shared" si="4"/>
        <v>54.33087593534409</v>
      </c>
      <c r="O92" s="106">
        <f>Sheet1!F74</f>
        <v>0.7015867243716952</v>
      </c>
    </row>
    <row r="93" spans="1:15" ht="12.75">
      <c r="A93">
        <v>8.9</v>
      </c>
      <c r="B93" s="68">
        <f t="shared" si="3"/>
        <v>189.072684437482</v>
      </c>
      <c r="C93" s="68">
        <f>A93*Sheet1!D36</f>
        <v>133.5</v>
      </c>
      <c r="E93" s="68">
        <f t="shared" si="4"/>
        <v>55.57268443748198</v>
      </c>
      <c r="O93" s="106">
        <f>Sheet1!F74</f>
        <v>0.7015867243716952</v>
      </c>
    </row>
    <row r="94" spans="1:15" ht="12.75">
      <c r="A94">
        <v>9</v>
      </c>
      <c r="B94" s="68">
        <f t="shared" si="3"/>
        <v>191.8285246741073</v>
      </c>
      <c r="C94" s="68">
        <f>A94*Sheet1!D36</f>
        <v>135</v>
      </c>
      <c r="E94" s="68">
        <f t="shared" si="4"/>
        <v>56.828524674107314</v>
      </c>
      <c r="O94" s="106">
        <f>Sheet1!F74</f>
        <v>0.7015867243716952</v>
      </c>
    </row>
    <row r="95" spans="1:15" ht="12.75">
      <c r="A95">
        <v>9.1</v>
      </c>
      <c r="B95" s="68">
        <f t="shared" si="3"/>
        <v>194.59839664522008</v>
      </c>
      <c r="C95" s="68">
        <f>A95*Sheet1!D36</f>
        <v>136.5</v>
      </c>
      <c r="E95" s="68">
        <f t="shared" si="4"/>
        <v>58.09839664522007</v>
      </c>
      <c r="O95" s="106">
        <f>Sheet1!F74</f>
        <v>0.7015867243716952</v>
      </c>
    </row>
    <row r="96" spans="1:15" ht="12.75">
      <c r="A96">
        <v>9.2</v>
      </c>
      <c r="B96" s="68">
        <f t="shared" si="3"/>
        <v>197.3823003508203</v>
      </c>
      <c r="C96" s="68">
        <f>A96*Sheet1!D36</f>
        <v>138</v>
      </c>
      <c r="E96" s="68">
        <f t="shared" si="4"/>
        <v>59.38230035082027</v>
      </c>
      <c r="O96" s="106">
        <f>Sheet1!F74</f>
        <v>0.7015867243716952</v>
      </c>
    </row>
    <row r="97" spans="1:15" ht="12.75">
      <c r="A97">
        <v>9.3</v>
      </c>
      <c r="B97" s="68">
        <f t="shared" si="3"/>
        <v>200.18023579090794</v>
      </c>
      <c r="C97" s="68">
        <f>A97*Sheet1!D36</f>
        <v>139.5</v>
      </c>
      <c r="E97" s="68">
        <f t="shared" si="4"/>
        <v>60.68023579090793</v>
      </c>
      <c r="O97" s="106">
        <f>Sheet1!F74</f>
        <v>0.7015867243716952</v>
      </c>
    </row>
    <row r="98" spans="1:15" ht="12.75">
      <c r="A98">
        <v>9.4</v>
      </c>
      <c r="B98" s="68">
        <f t="shared" si="3"/>
        <v>202.992202965483</v>
      </c>
      <c r="C98" s="68">
        <f>A98*Sheet1!D36</f>
        <v>141</v>
      </c>
      <c r="E98" s="68">
        <f t="shared" si="4"/>
        <v>61.992202965483</v>
      </c>
      <c r="O98" s="106">
        <f>Sheet1!F74</f>
        <v>0.7015867243716952</v>
      </c>
    </row>
    <row r="99" spans="1:15" ht="12.75">
      <c r="A99">
        <v>9.5</v>
      </c>
      <c r="B99" s="68">
        <f t="shared" si="3"/>
        <v>205.81820187454548</v>
      </c>
      <c r="C99" s="68">
        <f>A99*Sheet1!D36</f>
        <v>142.5</v>
      </c>
      <c r="E99" s="68">
        <f t="shared" si="4"/>
        <v>63.318201874545494</v>
      </c>
      <c r="O99" s="106">
        <f>Sheet1!F74</f>
        <v>0.7015867243716952</v>
      </c>
    </row>
    <row r="100" spans="1:15" ht="12.75">
      <c r="A100">
        <v>9.6</v>
      </c>
      <c r="B100" s="68">
        <f t="shared" si="3"/>
        <v>208.65823251809542</v>
      </c>
      <c r="C100" s="68">
        <f>A100*Sheet1!D36</f>
        <v>144</v>
      </c>
      <c r="E100" s="68">
        <f t="shared" si="4"/>
        <v>64.65823251809543</v>
      </c>
      <c r="O100" s="106">
        <f>Sheet1!F74</f>
        <v>0.7015867243716952</v>
      </c>
    </row>
    <row r="101" spans="1:15" ht="12.75">
      <c r="A101">
        <v>9.7</v>
      </c>
      <c r="B101" s="68">
        <f t="shared" si="3"/>
        <v>211.5122948961328</v>
      </c>
      <c r="C101" s="68">
        <f>A101*Sheet1!D36</f>
        <v>145.5</v>
      </c>
      <c r="E101" s="68">
        <f t="shared" si="4"/>
        <v>66.0122948961328</v>
      </c>
      <c r="O101" s="106">
        <f>Sheet1!F74</f>
        <v>0.7015867243716952</v>
      </c>
    </row>
    <row r="102" spans="1:15" ht="12.75">
      <c r="A102">
        <v>9.8</v>
      </c>
      <c r="B102" s="68">
        <f t="shared" si="3"/>
        <v>214.38038900865763</v>
      </c>
      <c r="C102" s="68">
        <f>A102*Sheet1!D36</f>
        <v>147</v>
      </c>
      <c r="E102" s="68">
        <f t="shared" si="4"/>
        <v>67.38038900865763</v>
      </c>
      <c r="O102" s="106">
        <f>Sheet1!F74</f>
        <v>0.7015867243716952</v>
      </c>
    </row>
    <row r="103" spans="1:15" ht="12.75">
      <c r="A103">
        <v>9.9</v>
      </c>
      <c r="B103" s="68">
        <f t="shared" si="3"/>
        <v>217.26251485566985</v>
      </c>
      <c r="C103" s="68">
        <f>A103*Sheet1!D36</f>
        <v>148.5</v>
      </c>
      <c r="E103" s="68">
        <f t="shared" si="4"/>
        <v>68.76251485566985</v>
      </c>
      <c r="O103" s="106">
        <f>Sheet1!F74</f>
        <v>0.7015867243716952</v>
      </c>
    </row>
    <row r="104" spans="1:15" ht="12.75">
      <c r="A104">
        <v>10</v>
      </c>
      <c r="B104" s="68">
        <f t="shared" si="3"/>
        <v>220.1586724371695</v>
      </c>
      <c r="C104" s="68">
        <f>A104*Sheet1!D36</f>
        <v>150</v>
      </c>
      <c r="E104" s="68">
        <f t="shared" si="4"/>
        <v>70.15867243716953</v>
      </c>
      <c r="O104" s="106">
        <f>Sheet1!F74</f>
        <v>0.7015867243716952</v>
      </c>
    </row>
    <row r="105" spans="1:15" ht="12.75">
      <c r="A105">
        <v>10.1</v>
      </c>
      <c r="B105" s="68">
        <f t="shared" si="3"/>
        <v>223.06886175315663</v>
      </c>
      <c r="C105" s="68">
        <f>A105*Sheet1!D36</f>
        <v>151.5</v>
      </c>
      <c r="E105" s="68">
        <f t="shared" si="4"/>
        <v>71.56886175315663</v>
      </c>
      <c r="O105" s="106">
        <f>Sheet1!F74</f>
        <v>0.7015867243716952</v>
      </c>
    </row>
    <row r="106" spans="1:15" ht="12.75">
      <c r="A106">
        <v>10.2</v>
      </c>
      <c r="B106" s="68">
        <f t="shared" si="3"/>
        <v>225.99308280363118</v>
      </c>
      <c r="C106" s="68">
        <f>A106*Sheet1!D36</f>
        <v>153</v>
      </c>
      <c r="E106" s="68">
        <f t="shared" si="4"/>
        <v>72.99308280363117</v>
      </c>
      <c r="O106" s="106">
        <f>Sheet1!F74</f>
        <v>0.7015867243716952</v>
      </c>
    </row>
    <row r="107" spans="1:15" ht="12.75">
      <c r="A107">
        <v>10.3</v>
      </c>
      <c r="B107" s="68">
        <f t="shared" si="3"/>
        <v>228.93133558859316</v>
      </c>
      <c r="C107" s="68">
        <f>A107*Sheet1!D36</f>
        <v>154.5</v>
      </c>
      <c r="E107" s="68">
        <f t="shared" si="4"/>
        <v>74.43133558859316</v>
      </c>
      <c r="O107" s="106">
        <f>Sheet1!F74</f>
        <v>0.7015867243716952</v>
      </c>
    </row>
    <row r="108" spans="1:15" ht="12.75">
      <c r="A108">
        <v>10.4</v>
      </c>
      <c r="B108" s="68">
        <f t="shared" si="3"/>
        <v>231.88362010804258</v>
      </c>
      <c r="C108" s="68">
        <f>A108*Sheet1!D36</f>
        <v>156</v>
      </c>
      <c r="E108" s="68">
        <f t="shared" si="4"/>
        <v>75.88362010804256</v>
      </c>
      <c r="O108" s="106">
        <f>Sheet1!F74</f>
        <v>0.7015867243716952</v>
      </c>
    </row>
    <row r="109" spans="1:15" ht="12.75">
      <c r="A109">
        <v>10.5</v>
      </c>
      <c r="B109" s="68">
        <f t="shared" si="3"/>
        <v>234.84993636197942</v>
      </c>
      <c r="C109" s="68">
        <f>A109*Sheet1!D36</f>
        <v>157.5</v>
      </c>
      <c r="E109" s="68">
        <f t="shared" si="4"/>
        <v>77.3499363619794</v>
      </c>
      <c r="O109" s="106">
        <f>Sheet1!F74</f>
        <v>0.7015867243716952</v>
      </c>
    </row>
    <row r="110" spans="1:15" ht="12.75">
      <c r="A110">
        <v>10.6</v>
      </c>
      <c r="B110" s="68">
        <f t="shared" si="3"/>
        <v>237.83028435040367</v>
      </c>
      <c r="C110" s="68">
        <f>A110*Sheet1!D36</f>
        <v>159</v>
      </c>
      <c r="E110" s="68">
        <f t="shared" si="4"/>
        <v>78.83028435040367</v>
      </c>
      <c r="O110" s="106">
        <f>Sheet1!F74</f>
        <v>0.7015867243716952</v>
      </c>
    </row>
    <row r="111" spans="1:15" ht="12.75">
      <c r="A111">
        <v>10.7</v>
      </c>
      <c r="B111" s="68">
        <f t="shared" si="3"/>
        <v>240.82466407331538</v>
      </c>
      <c r="C111" s="68">
        <f>A111*Sheet1!D36</f>
        <v>160.5</v>
      </c>
      <c r="E111" s="68">
        <f t="shared" si="4"/>
        <v>80.32466407331538</v>
      </c>
      <c r="O111" s="106">
        <f>Sheet1!F74</f>
        <v>0.7015867243716952</v>
      </c>
    </row>
    <row r="112" spans="1:15" ht="12.75">
      <c r="A112">
        <v>10.8</v>
      </c>
      <c r="B112" s="68">
        <f t="shared" si="3"/>
        <v>243.83307553071455</v>
      </c>
      <c r="C112" s="68">
        <f>A112*Sheet1!D36</f>
        <v>162</v>
      </c>
      <c r="E112" s="68">
        <f t="shared" si="4"/>
        <v>81.83307553071454</v>
      </c>
      <c r="O112" s="106">
        <f>Sheet1!F74</f>
        <v>0.7015867243716952</v>
      </c>
    </row>
    <row r="113" spans="1:15" ht="12.75">
      <c r="A113">
        <v>10.9</v>
      </c>
      <c r="B113" s="68">
        <f t="shared" si="3"/>
        <v>246.85551872260112</v>
      </c>
      <c r="C113" s="68">
        <f>A113*Sheet1!D36</f>
        <v>163.5</v>
      </c>
      <c r="E113" s="68">
        <f t="shared" si="4"/>
        <v>83.3555187226011</v>
      </c>
      <c r="O113" s="106">
        <f>Sheet1!F74</f>
        <v>0.7015867243716952</v>
      </c>
    </row>
    <row r="114" spans="1:15" ht="12.75">
      <c r="A114">
        <v>11</v>
      </c>
      <c r="B114" s="68">
        <f t="shared" si="3"/>
        <v>249.89199364897513</v>
      </c>
      <c r="C114" s="68">
        <f>A114*Sheet1!D36</f>
        <v>165</v>
      </c>
      <c r="E114" s="68">
        <f t="shared" si="4"/>
        <v>84.89199364897512</v>
      </c>
      <c r="O114" s="106">
        <f>Sheet1!F74</f>
        <v>0.7015867243716952</v>
      </c>
    </row>
    <row r="115" spans="1:15" ht="12.75">
      <c r="A115">
        <v>11.1</v>
      </c>
      <c r="B115" s="68">
        <f t="shared" si="3"/>
        <v>252.94250030983656</v>
      </c>
      <c r="C115" s="68">
        <f>A115*Sheet1!D36</f>
        <v>166.5</v>
      </c>
      <c r="E115" s="68">
        <f t="shared" si="4"/>
        <v>86.44250030983656</v>
      </c>
      <c r="O115" s="106">
        <f>Sheet1!F74</f>
        <v>0.7015867243716952</v>
      </c>
    </row>
    <row r="116" spans="1:15" ht="12.75">
      <c r="A116">
        <v>11.2</v>
      </c>
      <c r="B116" s="68">
        <f t="shared" si="3"/>
        <v>256.00703870518544</v>
      </c>
      <c r="C116" s="68">
        <f>A116*Sheet1!D36</f>
        <v>168</v>
      </c>
      <c r="E116" s="68">
        <f t="shared" si="4"/>
        <v>88.00703870518544</v>
      </c>
      <c r="O116" s="106">
        <f>Sheet1!F74</f>
        <v>0.7015867243716952</v>
      </c>
    </row>
    <row r="117" spans="1:15" ht="12.75">
      <c r="A117">
        <v>11.3</v>
      </c>
      <c r="B117" s="68">
        <f t="shared" si="3"/>
        <v>259.0856088350218</v>
      </c>
      <c r="C117" s="68">
        <f>A117*Sheet1!D36</f>
        <v>169.5</v>
      </c>
      <c r="E117" s="68">
        <f t="shared" si="4"/>
        <v>89.58560883502177</v>
      </c>
      <c r="O117" s="106">
        <f>Sheet1!F74</f>
        <v>0.7015867243716952</v>
      </c>
    </row>
    <row r="118" spans="1:15" ht="12.75">
      <c r="A118">
        <v>11.4</v>
      </c>
      <c r="B118" s="68">
        <f t="shared" si="3"/>
        <v>262.1782106993455</v>
      </c>
      <c r="C118" s="68">
        <f>A118*Sheet1!D36</f>
        <v>171</v>
      </c>
      <c r="E118" s="68">
        <f t="shared" si="4"/>
        <v>91.17821069934551</v>
      </c>
      <c r="O118" s="106">
        <f>Sheet1!F74</f>
        <v>0.7015867243716952</v>
      </c>
    </row>
    <row r="119" spans="1:15" ht="12.75">
      <c r="A119">
        <v>11.5</v>
      </c>
      <c r="B119" s="68">
        <f t="shared" si="3"/>
        <v>265.2848442981567</v>
      </c>
      <c r="C119" s="68">
        <f>A119*Sheet1!D36</f>
        <v>172.5</v>
      </c>
      <c r="E119" s="68">
        <f t="shared" si="4"/>
        <v>92.7848442981567</v>
      </c>
      <c r="O119" s="106">
        <f>Sheet1!F74</f>
        <v>0.7015867243716952</v>
      </c>
    </row>
    <row r="120" spans="1:15" ht="12.75">
      <c r="A120">
        <v>11.6</v>
      </c>
      <c r="B120" s="68">
        <f t="shared" si="3"/>
        <v>268.4055096314553</v>
      </c>
      <c r="C120" s="68">
        <f>A120*Sheet1!D36</f>
        <v>174</v>
      </c>
      <c r="E120" s="68">
        <f t="shared" si="4"/>
        <v>94.40550963145532</v>
      </c>
      <c r="O120" s="106">
        <f>Sheet1!F74</f>
        <v>0.7015867243716952</v>
      </c>
    </row>
    <row r="121" spans="1:15" ht="12.75">
      <c r="A121">
        <v>11.7</v>
      </c>
      <c r="B121" s="68">
        <f t="shared" si="3"/>
        <v>271.54020669924137</v>
      </c>
      <c r="C121" s="68">
        <f>A121*Sheet1!D36</f>
        <v>175.5</v>
      </c>
      <c r="E121" s="68">
        <f t="shared" si="4"/>
        <v>96.04020669924135</v>
      </c>
      <c r="O121" s="106">
        <f>Sheet1!F74</f>
        <v>0.7015867243716952</v>
      </c>
    </row>
    <row r="122" spans="1:15" ht="12.75">
      <c r="A122">
        <v>11.8</v>
      </c>
      <c r="B122" s="68">
        <f t="shared" si="3"/>
        <v>274.68893550151483</v>
      </c>
      <c r="C122" s="68">
        <f>A122*Sheet1!D36</f>
        <v>177</v>
      </c>
      <c r="E122" s="68">
        <f t="shared" si="4"/>
        <v>97.68893550151485</v>
      </c>
      <c r="O122" s="106">
        <f>Sheet1!F74</f>
        <v>0.7015867243716952</v>
      </c>
    </row>
    <row r="123" spans="1:15" ht="12.75">
      <c r="A123">
        <v>11.9</v>
      </c>
      <c r="B123" s="68">
        <f t="shared" si="3"/>
        <v>277.8516960382758</v>
      </c>
      <c r="C123" s="68">
        <f>A123*Sheet1!D36</f>
        <v>178.5</v>
      </c>
      <c r="E123" s="68">
        <f t="shared" si="4"/>
        <v>99.35169603827578</v>
      </c>
      <c r="O123" s="106">
        <f>Sheet1!F74</f>
        <v>0.7015867243716952</v>
      </c>
    </row>
    <row r="124" spans="1:15" ht="12.75">
      <c r="A124">
        <v>12</v>
      </c>
      <c r="B124" s="68">
        <f t="shared" si="3"/>
        <v>281.0284883095241</v>
      </c>
      <c r="C124" s="68">
        <f>A124*Sheet1!D36</f>
        <v>180</v>
      </c>
      <c r="E124" s="68">
        <f t="shared" si="4"/>
        <v>101.0284883095241</v>
      </c>
      <c r="O124" s="106">
        <f>Sheet1!F74</f>
        <v>0.7015867243716952</v>
      </c>
    </row>
    <row r="125" spans="1:15" ht="12.75">
      <c r="A125">
        <v>12.1</v>
      </c>
      <c r="B125" s="68">
        <f t="shared" si="3"/>
        <v>284.2193123152599</v>
      </c>
      <c r="C125" s="68">
        <f>A125*Sheet1!D36</f>
        <v>181.5</v>
      </c>
      <c r="E125" s="68">
        <f t="shared" si="4"/>
        <v>102.7193123152599</v>
      </c>
      <c r="O125" s="106">
        <f>Sheet1!F74</f>
        <v>0.7015867243716952</v>
      </c>
    </row>
    <row r="126" spans="1:15" ht="12.75">
      <c r="A126">
        <v>12.2</v>
      </c>
      <c r="B126" s="68">
        <f t="shared" si="3"/>
        <v>287.4241680554831</v>
      </c>
      <c r="C126" s="68">
        <f>A126*Sheet1!D36</f>
        <v>183</v>
      </c>
      <c r="E126" s="68">
        <f t="shared" si="4"/>
        <v>104.4241680554831</v>
      </c>
      <c r="O126" s="106">
        <f>Sheet1!F74</f>
        <v>0.7015867243716952</v>
      </c>
    </row>
    <row r="127" spans="1:15" ht="12.75">
      <c r="A127">
        <v>12.3</v>
      </c>
      <c r="B127" s="68">
        <f t="shared" si="3"/>
        <v>290.6430555301938</v>
      </c>
      <c r="C127" s="68">
        <f>A127*Sheet1!D36</f>
        <v>184.5</v>
      </c>
      <c r="E127" s="68">
        <f t="shared" si="4"/>
        <v>106.14305553019379</v>
      </c>
      <c r="O127" s="106">
        <f>Sheet1!F74</f>
        <v>0.7015867243716952</v>
      </c>
    </row>
    <row r="128" spans="1:15" ht="12.75">
      <c r="A128">
        <v>12.4</v>
      </c>
      <c r="B128" s="68">
        <f t="shared" si="3"/>
        <v>293.87597473939184</v>
      </c>
      <c r="C128" s="68">
        <f>A128*Sheet1!D36</f>
        <v>186</v>
      </c>
      <c r="E128" s="68">
        <f t="shared" si="4"/>
        <v>107.87597473939186</v>
      </c>
      <c r="O128" s="106">
        <f>Sheet1!F74</f>
        <v>0.7015867243716952</v>
      </c>
    </row>
    <row r="129" spans="1:15" ht="12.75">
      <c r="A129">
        <v>12.5</v>
      </c>
      <c r="B129" s="68">
        <f t="shared" si="3"/>
        <v>297.12292568307737</v>
      </c>
      <c r="C129" s="68">
        <f>A129*Sheet1!D36</f>
        <v>187.5</v>
      </c>
      <c r="E129" s="68">
        <f t="shared" si="4"/>
        <v>109.62292568307738</v>
      </c>
      <c r="O129" s="106">
        <f>Sheet1!F74</f>
        <v>0.7015867243716952</v>
      </c>
    </row>
    <row r="130" spans="1:15" ht="12.75">
      <c r="A130">
        <v>12.6</v>
      </c>
      <c r="B130" s="68">
        <f t="shared" si="3"/>
        <v>300.38390836125035</v>
      </c>
      <c r="C130" s="68">
        <f>A130*Sheet1!D36</f>
        <v>189</v>
      </c>
      <c r="E130" s="68">
        <f t="shared" si="4"/>
        <v>111.38390836125033</v>
      </c>
      <c r="O130" s="106">
        <f>Sheet1!F74</f>
        <v>0.7015867243716952</v>
      </c>
    </row>
    <row r="131" spans="1:15" ht="12.75">
      <c r="A131">
        <v>12.7</v>
      </c>
      <c r="B131" s="68">
        <f t="shared" si="3"/>
        <v>303.6589227739107</v>
      </c>
      <c r="C131" s="68">
        <f>A131*Sheet1!D36</f>
        <v>190.5</v>
      </c>
      <c r="E131" s="68">
        <f t="shared" si="4"/>
        <v>113.15892277391072</v>
      </c>
      <c r="O131" s="106">
        <f>Sheet1!F74</f>
        <v>0.7015867243716952</v>
      </c>
    </row>
    <row r="132" spans="1:15" ht="12.75">
      <c r="A132">
        <v>12.8</v>
      </c>
      <c r="B132" s="68">
        <f t="shared" si="3"/>
        <v>306.9479689210586</v>
      </c>
      <c r="C132" s="68">
        <f>A132*Sheet1!D36</f>
        <v>192</v>
      </c>
      <c r="E132" s="68">
        <f t="shared" si="4"/>
        <v>114.94796892105857</v>
      </c>
      <c r="O132" s="106">
        <f>Sheet1!F74</f>
        <v>0.7015867243716952</v>
      </c>
    </row>
    <row r="133" spans="1:15" ht="12.75">
      <c r="A133">
        <v>12.9</v>
      </c>
      <c r="B133" s="68">
        <f aca="true" t="shared" si="5" ref="B133:B196">C133+E133</f>
        <v>310.2510468026938</v>
      </c>
      <c r="C133" s="68">
        <f>A133*Sheet1!D36</f>
        <v>193.5</v>
      </c>
      <c r="E133" s="68">
        <f aca="true" t="shared" si="6" ref="E133:E196">(A133*A133)*O133</f>
        <v>116.7510468026938</v>
      </c>
      <c r="O133" s="106">
        <f>Sheet1!F74</f>
        <v>0.7015867243716952</v>
      </c>
    </row>
    <row r="134" spans="1:15" ht="12.75">
      <c r="A134">
        <v>13</v>
      </c>
      <c r="B134" s="68">
        <f t="shared" si="5"/>
        <v>313.5681564188165</v>
      </c>
      <c r="C134" s="68">
        <f>A134*Sheet1!D36</f>
        <v>195</v>
      </c>
      <c r="E134" s="68">
        <f t="shared" si="6"/>
        <v>118.5681564188165</v>
      </c>
      <c r="O134" s="106">
        <f>Sheet1!F74</f>
        <v>0.7015867243716952</v>
      </c>
    </row>
    <row r="135" spans="1:15" ht="12.75">
      <c r="A135">
        <v>13.1</v>
      </c>
      <c r="B135" s="68">
        <f t="shared" si="5"/>
        <v>316.8992977694266</v>
      </c>
      <c r="C135" s="68">
        <f>A135*Sheet1!D36</f>
        <v>196.5</v>
      </c>
      <c r="E135" s="68">
        <f t="shared" si="6"/>
        <v>120.39929776942661</v>
      </c>
      <c r="O135" s="106">
        <f>Sheet1!F74</f>
        <v>0.7015867243716952</v>
      </c>
    </row>
    <row r="136" spans="1:15" ht="12.75">
      <c r="A136">
        <v>13.2</v>
      </c>
      <c r="B136" s="68">
        <f t="shared" si="5"/>
        <v>320.24447085452414</v>
      </c>
      <c r="C136" s="68">
        <f>A136*Sheet1!D36</f>
        <v>198</v>
      </c>
      <c r="E136" s="68">
        <f t="shared" si="6"/>
        <v>122.24447085452417</v>
      </c>
      <c r="O136" s="106">
        <f>Sheet1!F74</f>
        <v>0.7015867243716952</v>
      </c>
    </row>
    <row r="137" spans="1:15" ht="12.75">
      <c r="A137">
        <v>13.3</v>
      </c>
      <c r="B137" s="68">
        <f t="shared" si="5"/>
        <v>323.6036756741092</v>
      </c>
      <c r="C137" s="68">
        <f>A137*Sheet1!D36</f>
        <v>199.5</v>
      </c>
      <c r="E137" s="68">
        <f t="shared" si="6"/>
        <v>124.10367567410918</v>
      </c>
      <c r="O137" s="106">
        <f>Sheet1!F74</f>
        <v>0.7015867243716952</v>
      </c>
    </row>
    <row r="138" spans="1:15" ht="12.75">
      <c r="A138">
        <v>13.4</v>
      </c>
      <c r="B138" s="68">
        <f t="shared" si="5"/>
        <v>326.9769122281816</v>
      </c>
      <c r="C138" s="68">
        <f>A138*Sheet1!D36</f>
        <v>201</v>
      </c>
      <c r="E138" s="68">
        <f t="shared" si="6"/>
        <v>125.97691222818159</v>
      </c>
      <c r="O138" s="106">
        <f>Sheet1!F74</f>
        <v>0.7015867243716952</v>
      </c>
    </row>
    <row r="139" spans="1:15" ht="12.75">
      <c r="A139">
        <v>13.5</v>
      </c>
      <c r="B139" s="68">
        <f t="shared" si="5"/>
        <v>330.36418051674144</v>
      </c>
      <c r="C139" s="68">
        <f>A139*Sheet1!D36</f>
        <v>202.5</v>
      </c>
      <c r="E139" s="68">
        <f t="shared" si="6"/>
        <v>127.86418051674146</v>
      </c>
      <c r="O139" s="106">
        <f>Sheet1!F74</f>
        <v>0.7015867243716952</v>
      </c>
    </row>
    <row r="140" spans="1:15" ht="12.75">
      <c r="A140">
        <v>13.6</v>
      </c>
      <c r="B140" s="68">
        <f t="shared" si="5"/>
        <v>333.76548053978877</v>
      </c>
      <c r="C140" s="68">
        <f>A140*Sheet1!D36</f>
        <v>204</v>
      </c>
      <c r="E140" s="68">
        <f t="shared" si="6"/>
        <v>129.76548053978874</v>
      </c>
      <c r="O140" s="106">
        <f>Sheet1!F74</f>
        <v>0.7015867243716952</v>
      </c>
    </row>
    <row r="141" spans="1:15" ht="12.75">
      <c r="A141">
        <v>13.7</v>
      </c>
      <c r="B141" s="68">
        <f t="shared" si="5"/>
        <v>337.1808122973234</v>
      </c>
      <c r="C141" s="68">
        <f>A141*Sheet1!D36</f>
        <v>205.5</v>
      </c>
      <c r="E141" s="68">
        <f t="shared" si="6"/>
        <v>131.68081229732346</v>
      </c>
      <c r="O141" s="106">
        <f>Sheet1!F74</f>
        <v>0.7015867243716952</v>
      </c>
    </row>
    <row r="142" spans="1:15" ht="12.75">
      <c r="A142">
        <v>13.8</v>
      </c>
      <c r="B142" s="68">
        <f t="shared" si="5"/>
        <v>340.61017578934565</v>
      </c>
      <c r="C142" s="68">
        <f>A142*Sheet1!D36</f>
        <v>207</v>
      </c>
      <c r="E142" s="68">
        <f t="shared" si="6"/>
        <v>133.61017578934565</v>
      </c>
      <c r="O142" s="106">
        <f>Sheet1!F74</f>
        <v>0.7015867243716952</v>
      </c>
    </row>
    <row r="143" spans="1:15" ht="12.75">
      <c r="A143">
        <v>13.9</v>
      </c>
      <c r="B143" s="68">
        <f t="shared" si="5"/>
        <v>344.05357101585525</v>
      </c>
      <c r="C143" s="68">
        <f>A143*Sheet1!D36</f>
        <v>208.5</v>
      </c>
      <c r="E143" s="68">
        <f t="shared" si="6"/>
        <v>135.55357101585523</v>
      </c>
      <c r="O143" s="106">
        <f>Sheet1!F74</f>
        <v>0.7015867243716952</v>
      </c>
    </row>
    <row r="144" spans="1:15" ht="12.75">
      <c r="A144">
        <v>14</v>
      </c>
      <c r="B144" s="68">
        <f t="shared" si="5"/>
        <v>347.51099797685225</v>
      </c>
      <c r="C144" s="68">
        <f>A144*Sheet1!D36</f>
        <v>210</v>
      </c>
      <c r="E144" s="68">
        <f t="shared" si="6"/>
        <v>137.51099797685225</v>
      </c>
      <c r="O144" s="106">
        <f>Sheet1!F74</f>
        <v>0.7015867243716952</v>
      </c>
    </row>
    <row r="145" spans="1:15" ht="12.75">
      <c r="A145">
        <v>14.1</v>
      </c>
      <c r="B145" s="68">
        <f t="shared" si="5"/>
        <v>350.98245667233675</v>
      </c>
      <c r="C145" s="68">
        <f>A145*Sheet1!D36</f>
        <v>211.5</v>
      </c>
      <c r="E145" s="68">
        <f t="shared" si="6"/>
        <v>139.48245667233672</v>
      </c>
      <c r="O145" s="106">
        <f>Sheet1!F74</f>
        <v>0.7015867243716952</v>
      </c>
    </row>
    <row r="146" spans="1:15" ht="12.75">
      <c r="A146">
        <v>14.2</v>
      </c>
      <c r="B146" s="68">
        <f t="shared" si="5"/>
        <v>354.4679471023086</v>
      </c>
      <c r="C146" s="68">
        <f>A146*Sheet1!D36</f>
        <v>213</v>
      </c>
      <c r="E146" s="68">
        <f t="shared" si="6"/>
        <v>141.4679471023086</v>
      </c>
      <c r="O146" s="106">
        <f>Sheet1!F74</f>
        <v>0.7015867243716952</v>
      </c>
    </row>
    <row r="147" spans="1:15" ht="12.75">
      <c r="A147">
        <v>14.3</v>
      </c>
      <c r="B147" s="68">
        <f t="shared" si="5"/>
        <v>357.9674692667679</v>
      </c>
      <c r="C147" s="68">
        <f>A147*Sheet1!D36</f>
        <v>214.5</v>
      </c>
      <c r="E147" s="68">
        <f t="shared" si="6"/>
        <v>143.46746926676795</v>
      </c>
      <c r="O147" s="106">
        <f>Sheet1!F74</f>
        <v>0.7015867243716952</v>
      </c>
    </row>
    <row r="148" spans="1:15" ht="12.75">
      <c r="A148">
        <v>14.4</v>
      </c>
      <c r="B148" s="68">
        <f t="shared" si="5"/>
        <v>361.48102316571476</v>
      </c>
      <c r="C148" s="68">
        <f>A148*Sheet1!D36</f>
        <v>216</v>
      </c>
      <c r="E148" s="68">
        <f t="shared" si="6"/>
        <v>145.48102316571473</v>
      </c>
      <c r="O148" s="106">
        <f>Sheet1!F74</f>
        <v>0.7015867243716952</v>
      </c>
    </row>
    <row r="149" spans="1:15" ht="12.75">
      <c r="A149">
        <v>14.5</v>
      </c>
      <c r="B149" s="68">
        <f t="shared" si="5"/>
        <v>365.00860879914893</v>
      </c>
      <c r="C149" s="68">
        <f>A149*Sheet1!D36</f>
        <v>217.5</v>
      </c>
      <c r="E149" s="68">
        <f t="shared" si="6"/>
        <v>147.50860879914893</v>
      </c>
      <c r="O149" s="106">
        <f>Sheet1!F74</f>
        <v>0.7015867243716952</v>
      </c>
    </row>
    <row r="150" spans="1:15" ht="12.75">
      <c r="A150">
        <v>14.6</v>
      </c>
      <c r="B150" s="68">
        <f t="shared" si="5"/>
        <v>368.55022616707055</v>
      </c>
      <c r="C150" s="68">
        <f>A150*Sheet1!D36</f>
        <v>219</v>
      </c>
      <c r="E150" s="68">
        <f t="shared" si="6"/>
        <v>149.55022616707055</v>
      </c>
      <c r="O150" s="106">
        <f>Sheet1!F74</f>
        <v>0.7015867243716952</v>
      </c>
    </row>
    <row r="151" spans="1:15" ht="12.75">
      <c r="A151">
        <v>14.7</v>
      </c>
      <c r="B151" s="68">
        <f t="shared" si="5"/>
        <v>372.1058752694796</v>
      </c>
      <c r="C151" s="68">
        <f>A151*Sheet1!D36</f>
        <v>220.5</v>
      </c>
      <c r="E151" s="68">
        <f t="shared" si="6"/>
        <v>151.6058752694796</v>
      </c>
      <c r="O151" s="106">
        <f>Sheet1!F74</f>
        <v>0.7015867243716952</v>
      </c>
    </row>
    <row r="152" spans="1:15" ht="12.75">
      <c r="A152">
        <v>14.8</v>
      </c>
      <c r="B152" s="68">
        <f t="shared" si="5"/>
        <v>375.6755561063761</v>
      </c>
      <c r="C152" s="68">
        <f>A152*Sheet1!D36</f>
        <v>222</v>
      </c>
      <c r="E152" s="68">
        <f t="shared" si="6"/>
        <v>153.67555610637615</v>
      </c>
      <c r="O152" s="106">
        <f>Sheet1!F74</f>
        <v>0.7015867243716952</v>
      </c>
    </row>
    <row r="153" spans="1:15" ht="12.75">
      <c r="A153">
        <v>14.9</v>
      </c>
      <c r="B153" s="68">
        <f t="shared" si="5"/>
        <v>379.2592686777601</v>
      </c>
      <c r="C153" s="68">
        <f>A153*Sheet1!D36</f>
        <v>223.5</v>
      </c>
      <c r="E153" s="68">
        <f t="shared" si="6"/>
        <v>155.75926867776008</v>
      </c>
      <c r="O153" s="106">
        <f>Sheet1!F74</f>
        <v>0.7015867243716952</v>
      </c>
    </row>
    <row r="154" spans="1:15" ht="12.75">
      <c r="A154">
        <v>15</v>
      </c>
      <c r="B154" s="68">
        <f t="shared" si="5"/>
        <v>382.8570129836314</v>
      </c>
      <c r="C154" s="68">
        <f>A154*Sheet1!D36</f>
        <v>225</v>
      </c>
      <c r="E154" s="68">
        <f t="shared" si="6"/>
        <v>157.85701298363142</v>
      </c>
      <c r="O154" s="106">
        <f>Sheet1!F74</f>
        <v>0.7015867243716952</v>
      </c>
    </row>
    <row r="155" spans="1:15" ht="12.75">
      <c r="A155">
        <v>15.1</v>
      </c>
      <c r="B155" s="68">
        <f t="shared" si="5"/>
        <v>386.4687890239902</v>
      </c>
      <c r="C155" s="68">
        <f>A155*Sheet1!D36</f>
        <v>226.5</v>
      </c>
      <c r="E155" s="68">
        <f t="shared" si="6"/>
        <v>159.9687890239902</v>
      </c>
      <c r="O155" s="106">
        <f>Sheet1!F74</f>
        <v>0.7015867243716952</v>
      </c>
    </row>
    <row r="156" spans="1:15" ht="12.75">
      <c r="A156">
        <v>15.2</v>
      </c>
      <c r="B156" s="68">
        <f t="shared" si="5"/>
        <v>390.09459679883645</v>
      </c>
      <c r="C156" s="68">
        <f>A156*Sheet1!D36</f>
        <v>228</v>
      </c>
      <c r="E156" s="68">
        <f t="shared" si="6"/>
        <v>162.09459679883645</v>
      </c>
      <c r="O156" s="106">
        <f>Sheet1!F74</f>
        <v>0.7015867243716952</v>
      </c>
    </row>
    <row r="157" spans="1:15" ht="12.75">
      <c r="A157">
        <v>15.3</v>
      </c>
      <c r="B157" s="68">
        <f t="shared" si="5"/>
        <v>393.7344363081702</v>
      </c>
      <c r="C157" s="68">
        <f>A157*Sheet1!D36</f>
        <v>229.5</v>
      </c>
      <c r="E157" s="68">
        <f t="shared" si="6"/>
        <v>164.23443630817016</v>
      </c>
      <c r="O157" s="106">
        <f>Sheet1!F74</f>
        <v>0.7015867243716952</v>
      </c>
    </row>
    <row r="158" spans="1:15" ht="12.75">
      <c r="A158">
        <v>15.4</v>
      </c>
      <c r="B158" s="68">
        <f t="shared" si="5"/>
        <v>397.38830755199126</v>
      </c>
      <c r="C158" s="68">
        <f>A158*Sheet1!D36</f>
        <v>231</v>
      </c>
      <c r="E158" s="68">
        <f t="shared" si="6"/>
        <v>166.38830755199126</v>
      </c>
      <c r="O158" s="106">
        <f>Sheet1!F74</f>
        <v>0.7015867243716952</v>
      </c>
    </row>
    <row r="159" spans="1:15" ht="12.75">
      <c r="A159">
        <v>15.5</v>
      </c>
      <c r="B159" s="68">
        <f t="shared" si="5"/>
        <v>401.0562105302998</v>
      </c>
      <c r="C159" s="68">
        <f>A159*Sheet1!D36</f>
        <v>232.5</v>
      </c>
      <c r="E159" s="68">
        <f t="shared" si="6"/>
        <v>168.55621053029978</v>
      </c>
      <c r="O159" s="106">
        <f>Sheet1!F74</f>
        <v>0.7015867243716952</v>
      </c>
    </row>
    <row r="160" spans="1:15" ht="12.75">
      <c r="A160">
        <v>15.6</v>
      </c>
      <c r="B160" s="68">
        <f t="shared" si="5"/>
        <v>404.73814524309574</v>
      </c>
      <c r="C160" s="68">
        <f>A160*Sheet1!D36</f>
        <v>234</v>
      </c>
      <c r="E160" s="68">
        <f t="shared" si="6"/>
        <v>170.73814524309574</v>
      </c>
      <c r="O160" s="106">
        <f>Sheet1!F74</f>
        <v>0.7015867243716952</v>
      </c>
    </row>
    <row r="161" spans="1:15" ht="12.75">
      <c r="A161">
        <v>15.7</v>
      </c>
      <c r="B161" s="68">
        <f t="shared" si="5"/>
        <v>408.43411169037915</v>
      </c>
      <c r="C161" s="68">
        <f>A161*Sheet1!D36</f>
        <v>235.5</v>
      </c>
      <c r="E161" s="68">
        <f t="shared" si="6"/>
        <v>172.93411169037915</v>
      </c>
      <c r="O161" s="106">
        <f>Sheet1!F74</f>
        <v>0.7015867243716952</v>
      </c>
    </row>
    <row r="162" spans="1:15" ht="12.75">
      <c r="A162">
        <v>15.8</v>
      </c>
      <c r="B162" s="68">
        <f t="shared" si="5"/>
        <v>412.14410987215</v>
      </c>
      <c r="C162" s="68">
        <f>A162*Sheet1!D36</f>
        <v>237</v>
      </c>
      <c r="E162" s="68">
        <f t="shared" si="6"/>
        <v>175.14410987215</v>
      </c>
      <c r="O162" s="106">
        <f>Sheet1!F74</f>
        <v>0.7015867243716952</v>
      </c>
    </row>
    <row r="163" spans="1:15" ht="12.75">
      <c r="A163">
        <v>15.9</v>
      </c>
      <c r="B163" s="68">
        <f t="shared" si="5"/>
        <v>415.86813978840826</v>
      </c>
      <c r="C163" s="68">
        <f>A163*Sheet1!D36</f>
        <v>238.5</v>
      </c>
      <c r="E163" s="68">
        <f t="shared" si="6"/>
        <v>177.36813978840829</v>
      </c>
      <c r="O163" s="106">
        <f>Sheet1!F74</f>
        <v>0.7015867243716952</v>
      </c>
    </row>
    <row r="164" spans="1:15" ht="12.75">
      <c r="A164">
        <v>16</v>
      </c>
      <c r="B164" s="68">
        <f t="shared" si="5"/>
        <v>419.606201439154</v>
      </c>
      <c r="C164" s="68">
        <f>A164*Sheet1!D36</f>
        <v>240</v>
      </c>
      <c r="E164" s="68">
        <f t="shared" si="6"/>
        <v>179.60620143915398</v>
      </c>
      <c r="O164" s="106">
        <f>Sheet1!F74</f>
        <v>0.7015867243716952</v>
      </c>
    </row>
    <row r="165" spans="1:15" ht="12.75">
      <c r="A165">
        <v>16.1</v>
      </c>
      <c r="B165" s="68">
        <f t="shared" si="5"/>
        <v>423.35829482438714</v>
      </c>
      <c r="C165" s="68">
        <f>A165*Sheet1!D36</f>
        <v>241.50000000000003</v>
      </c>
      <c r="E165" s="68">
        <f t="shared" si="6"/>
        <v>181.85829482438714</v>
      </c>
      <c r="O165" s="106">
        <f>Sheet1!F74</f>
        <v>0.7015867243716952</v>
      </c>
    </row>
    <row r="166" spans="1:15" ht="12.75">
      <c r="A166">
        <v>16.2</v>
      </c>
      <c r="B166" s="68">
        <f t="shared" si="5"/>
        <v>427.1244199441077</v>
      </c>
      <c r="C166" s="68">
        <f>A166*Sheet1!D36</f>
        <v>243</v>
      </c>
      <c r="E166" s="68">
        <f t="shared" si="6"/>
        <v>184.1244199441077</v>
      </c>
      <c r="O166" s="106">
        <f>Sheet1!F74</f>
        <v>0.7015867243716952</v>
      </c>
    </row>
    <row r="167" spans="1:15" ht="12.75">
      <c r="A167">
        <v>16.3</v>
      </c>
      <c r="B167" s="68">
        <f t="shared" si="5"/>
        <v>430.9045767983157</v>
      </c>
      <c r="C167" s="68">
        <f>A167*Sheet1!D36</f>
        <v>244.5</v>
      </c>
      <c r="E167" s="68">
        <f t="shared" si="6"/>
        <v>186.4045767983157</v>
      </c>
      <c r="O167" s="106">
        <f>Sheet1!F74</f>
        <v>0.7015867243716952</v>
      </c>
    </row>
    <row r="168" spans="1:15" ht="12.75">
      <c r="A168">
        <v>16.4</v>
      </c>
      <c r="B168" s="68">
        <f t="shared" si="5"/>
        <v>434.6987653870111</v>
      </c>
      <c r="C168" s="68">
        <f>A168*Sheet1!D36</f>
        <v>245.99999999999997</v>
      </c>
      <c r="E168" s="68">
        <f t="shared" si="6"/>
        <v>188.69876538701112</v>
      </c>
      <c r="O168" s="106">
        <f>Sheet1!F74</f>
        <v>0.7015867243716952</v>
      </c>
    </row>
    <row r="169" spans="1:15" ht="12.75">
      <c r="A169">
        <v>16.5</v>
      </c>
      <c r="B169" s="68">
        <f t="shared" si="5"/>
        <v>438.50698571019404</v>
      </c>
      <c r="C169" s="68">
        <f>A169*Sheet1!D36</f>
        <v>247.5</v>
      </c>
      <c r="E169" s="68">
        <f t="shared" si="6"/>
        <v>191.00698571019402</v>
      </c>
      <c r="O169" s="106">
        <f>Sheet1!F74</f>
        <v>0.7015867243716952</v>
      </c>
    </row>
    <row r="170" spans="1:15" ht="12.75">
      <c r="A170">
        <v>16.6</v>
      </c>
      <c r="B170" s="68">
        <f t="shared" si="5"/>
        <v>442.3292377678644</v>
      </c>
      <c r="C170" s="68">
        <f>A170*Sheet1!D36</f>
        <v>249.00000000000003</v>
      </c>
      <c r="E170" s="68">
        <f t="shared" si="6"/>
        <v>193.32923776786438</v>
      </c>
      <c r="O170" s="106">
        <f>Sheet1!F74</f>
        <v>0.7015867243716952</v>
      </c>
    </row>
    <row r="171" spans="1:15" ht="12.75">
      <c r="A171">
        <v>16.7</v>
      </c>
      <c r="B171" s="68">
        <f t="shared" si="5"/>
        <v>446.16552156002206</v>
      </c>
      <c r="C171" s="68">
        <f>A171*Sheet1!D36</f>
        <v>250.5</v>
      </c>
      <c r="E171" s="68">
        <f t="shared" si="6"/>
        <v>195.66552156002209</v>
      </c>
      <c r="O171" s="106">
        <f>Sheet1!F74</f>
        <v>0.7015867243716952</v>
      </c>
    </row>
    <row r="172" spans="1:15" ht="12.75">
      <c r="A172">
        <v>16.8</v>
      </c>
      <c r="B172" s="68">
        <f t="shared" si="5"/>
        <v>450.01583708666726</v>
      </c>
      <c r="C172" s="68">
        <f>A172*Sheet1!D36</f>
        <v>252</v>
      </c>
      <c r="E172" s="68">
        <f t="shared" si="6"/>
        <v>198.01583708666726</v>
      </c>
      <c r="O172" s="106">
        <f>Sheet1!F74</f>
        <v>0.7015867243716952</v>
      </c>
    </row>
    <row r="173" spans="1:15" ht="12.75">
      <c r="A173">
        <v>16.9</v>
      </c>
      <c r="B173" s="68">
        <f t="shared" si="5"/>
        <v>453.88018434779985</v>
      </c>
      <c r="C173" s="68">
        <f>A173*Sheet1!D36</f>
        <v>253.49999999999997</v>
      </c>
      <c r="E173" s="68">
        <f t="shared" si="6"/>
        <v>200.38018434779985</v>
      </c>
      <c r="O173" s="106">
        <f>Sheet1!F74</f>
        <v>0.7015867243716952</v>
      </c>
    </row>
    <row r="174" spans="1:15" ht="12.75">
      <c r="A174">
        <v>17</v>
      </c>
      <c r="B174" s="68">
        <f t="shared" si="5"/>
        <v>457.75856334341995</v>
      </c>
      <c r="C174" s="68">
        <f>A174*Sheet1!D36</f>
        <v>255</v>
      </c>
      <c r="E174" s="68">
        <f t="shared" si="6"/>
        <v>202.75856334341992</v>
      </c>
      <c r="O174" s="106">
        <f>Sheet1!F74</f>
        <v>0.7015867243716952</v>
      </c>
    </row>
    <row r="175" spans="1:15" ht="12.75">
      <c r="A175">
        <v>17.1</v>
      </c>
      <c r="B175" s="68">
        <f t="shared" si="5"/>
        <v>461.65097407352744</v>
      </c>
      <c r="C175" s="68">
        <f>A175*Sheet1!D36</f>
        <v>256.5</v>
      </c>
      <c r="E175" s="68">
        <f t="shared" si="6"/>
        <v>205.1509740735274</v>
      </c>
      <c r="O175" s="106">
        <f>Sheet1!F74</f>
        <v>0.7015867243716952</v>
      </c>
    </row>
    <row r="176" spans="1:15" ht="12.75">
      <c r="A176">
        <v>17.2</v>
      </c>
      <c r="B176" s="68">
        <f t="shared" si="5"/>
        <v>465.5574165381223</v>
      </c>
      <c r="C176" s="68">
        <f>A176*Sheet1!D36</f>
        <v>258</v>
      </c>
      <c r="E176" s="68">
        <f t="shared" si="6"/>
        <v>207.5574165381223</v>
      </c>
      <c r="O176" s="106">
        <f>Sheet1!F74</f>
        <v>0.7015867243716952</v>
      </c>
    </row>
    <row r="177" spans="1:15" ht="12.75">
      <c r="A177">
        <v>17.3</v>
      </c>
      <c r="B177" s="68">
        <f t="shared" si="5"/>
        <v>469.4778907372047</v>
      </c>
      <c r="C177" s="68">
        <f>A177*Sheet1!D36</f>
        <v>259.5</v>
      </c>
      <c r="E177" s="68">
        <f t="shared" si="6"/>
        <v>209.9778907372047</v>
      </c>
      <c r="O177" s="106">
        <f>Sheet1!F74</f>
        <v>0.7015867243716952</v>
      </c>
    </row>
    <row r="178" spans="1:15" ht="12.75">
      <c r="A178">
        <v>17.4</v>
      </c>
      <c r="B178" s="68">
        <f t="shared" si="5"/>
        <v>473.4123966707744</v>
      </c>
      <c r="C178" s="68">
        <f>A178*Sheet1!D36</f>
        <v>261</v>
      </c>
      <c r="E178" s="68">
        <f t="shared" si="6"/>
        <v>212.4123966707744</v>
      </c>
      <c r="O178" s="106">
        <f>Sheet1!F74</f>
        <v>0.7015867243716952</v>
      </c>
    </row>
    <row r="179" spans="1:15" ht="12.75">
      <c r="A179">
        <v>17.5</v>
      </c>
      <c r="B179" s="68">
        <f t="shared" si="5"/>
        <v>477.36093433883167</v>
      </c>
      <c r="C179" s="68">
        <f>A179*Sheet1!D36</f>
        <v>262.5</v>
      </c>
      <c r="E179" s="68">
        <f t="shared" si="6"/>
        <v>214.86093433883167</v>
      </c>
      <c r="O179" s="106">
        <f>Sheet1!F74</f>
        <v>0.7015867243716952</v>
      </c>
    </row>
    <row r="180" spans="1:15" ht="12.75">
      <c r="A180">
        <v>17.6</v>
      </c>
      <c r="B180" s="68">
        <f t="shared" si="5"/>
        <v>481.3235037413764</v>
      </c>
      <c r="C180" s="68">
        <f>A180*Sheet1!D36</f>
        <v>264</v>
      </c>
      <c r="E180" s="68">
        <f t="shared" si="6"/>
        <v>217.32350374137636</v>
      </c>
      <c r="O180" s="106">
        <f>Sheet1!F74</f>
        <v>0.7015867243716952</v>
      </c>
    </row>
    <row r="181" spans="1:15" ht="12.75">
      <c r="A181">
        <v>17.7</v>
      </c>
      <c r="B181" s="68">
        <f t="shared" si="5"/>
        <v>485.3001048784084</v>
      </c>
      <c r="C181" s="68">
        <f>A181*Sheet1!D36</f>
        <v>265.5</v>
      </c>
      <c r="E181" s="68">
        <f t="shared" si="6"/>
        <v>219.80010487840838</v>
      </c>
      <c r="O181" s="106">
        <f>Sheet1!F74</f>
        <v>0.7015867243716952</v>
      </c>
    </row>
    <row r="182" spans="1:15" ht="12.75">
      <c r="A182">
        <v>17.8</v>
      </c>
      <c r="B182" s="68">
        <f t="shared" si="5"/>
        <v>489.2907377499279</v>
      </c>
      <c r="C182" s="68">
        <f>A182*Sheet1!D36</f>
        <v>267</v>
      </c>
      <c r="E182" s="68">
        <f t="shared" si="6"/>
        <v>222.29073774992793</v>
      </c>
      <c r="O182" s="106">
        <f>Sheet1!F74</f>
        <v>0.7015867243716952</v>
      </c>
    </row>
    <row r="183" spans="1:15" ht="12.75">
      <c r="A183">
        <v>17.9</v>
      </c>
      <c r="B183" s="68">
        <f t="shared" si="5"/>
        <v>493.2954023559348</v>
      </c>
      <c r="C183" s="68">
        <f>A183*Sheet1!D36</f>
        <v>268.5</v>
      </c>
      <c r="E183" s="68">
        <f t="shared" si="6"/>
        <v>224.79540235593484</v>
      </c>
      <c r="O183" s="106">
        <f>Sheet1!F74</f>
        <v>0.7015867243716952</v>
      </c>
    </row>
    <row r="184" spans="1:15" ht="12.75">
      <c r="A184">
        <v>18</v>
      </c>
      <c r="B184" s="68">
        <f t="shared" si="5"/>
        <v>497.31409869642926</v>
      </c>
      <c r="C184" s="68">
        <f>A184*Sheet1!D36</f>
        <v>270</v>
      </c>
      <c r="E184" s="68">
        <f t="shared" si="6"/>
        <v>227.31409869642926</v>
      </c>
      <c r="O184" s="106">
        <f>Sheet1!F74</f>
        <v>0.7015867243716952</v>
      </c>
    </row>
    <row r="185" spans="1:15" ht="12.75">
      <c r="A185">
        <v>18.1</v>
      </c>
      <c r="B185" s="68">
        <f t="shared" si="5"/>
        <v>501.3468267714111</v>
      </c>
      <c r="C185" s="68">
        <f>A185*Sheet1!D36</f>
        <v>271.5</v>
      </c>
      <c r="E185" s="68">
        <f t="shared" si="6"/>
        <v>229.84682677141112</v>
      </c>
      <c r="O185" s="106">
        <f>Sheet1!F74</f>
        <v>0.7015867243716952</v>
      </c>
    </row>
    <row r="186" spans="1:15" ht="12.75">
      <c r="A186">
        <v>18.2</v>
      </c>
      <c r="B186" s="68">
        <f t="shared" si="5"/>
        <v>505.3935865808803</v>
      </c>
      <c r="C186" s="68">
        <f>A186*Sheet1!D36</f>
        <v>273</v>
      </c>
      <c r="E186" s="68">
        <f t="shared" si="6"/>
        <v>232.39358658088028</v>
      </c>
      <c r="O186" s="106">
        <f>Sheet1!F74</f>
        <v>0.7015867243716952</v>
      </c>
    </row>
    <row r="187" spans="1:15" ht="12.75">
      <c r="A187">
        <v>18.3</v>
      </c>
      <c r="B187" s="68">
        <f t="shared" si="5"/>
        <v>509.45437812483704</v>
      </c>
      <c r="C187" s="68">
        <f>A187*Sheet1!D36</f>
        <v>274.5</v>
      </c>
      <c r="E187" s="68">
        <f t="shared" si="6"/>
        <v>234.95437812483704</v>
      </c>
      <c r="O187" s="106">
        <f>Sheet1!F74</f>
        <v>0.7015867243716952</v>
      </c>
    </row>
    <row r="188" spans="1:15" ht="12.75">
      <c r="A188">
        <v>18.4</v>
      </c>
      <c r="B188" s="68">
        <f t="shared" si="5"/>
        <v>513.5292014032811</v>
      </c>
      <c r="C188" s="68">
        <f>A188*Sheet1!D36</f>
        <v>276</v>
      </c>
      <c r="E188" s="68">
        <f t="shared" si="6"/>
        <v>237.5292014032811</v>
      </c>
      <c r="O188" s="106">
        <f>Sheet1!F74</f>
        <v>0.7015867243716952</v>
      </c>
    </row>
    <row r="189" spans="1:15" ht="12.75">
      <c r="A189">
        <v>18.5</v>
      </c>
      <c r="B189" s="68">
        <f t="shared" si="5"/>
        <v>517.6180564162127</v>
      </c>
      <c r="C189" s="68">
        <f>A189*Sheet1!D36</f>
        <v>277.5</v>
      </c>
      <c r="E189" s="68">
        <f t="shared" si="6"/>
        <v>240.11805641621268</v>
      </c>
      <c r="O189" s="106">
        <f>Sheet1!F74</f>
        <v>0.7015867243716952</v>
      </c>
    </row>
    <row r="190" spans="1:15" ht="12.75">
      <c r="A190">
        <v>18.6</v>
      </c>
      <c r="B190" s="68">
        <f t="shared" si="5"/>
        <v>521.7209431636318</v>
      </c>
      <c r="C190" s="68">
        <f>A190*Sheet1!D36</f>
        <v>279</v>
      </c>
      <c r="E190" s="68">
        <f t="shared" si="6"/>
        <v>242.72094316363172</v>
      </c>
      <c r="O190" s="106">
        <f>Sheet1!F74</f>
        <v>0.7015867243716952</v>
      </c>
    </row>
    <row r="191" spans="1:15" ht="12.75">
      <c r="A191">
        <v>18.7</v>
      </c>
      <c r="B191" s="68">
        <f t="shared" si="5"/>
        <v>525.8378616455382</v>
      </c>
      <c r="C191" s="68">
        <f>A191*Sheet1!D36</f>
        <v>280.5</v>
      </c>
      <c r="E191" s="68">
        <f t="shared" si="6"/>
        <v>245.3378616455381</v>
      </c>
      <c r="O191" s="106">
        <f>Sheet1!F74</f>
        <v>0.7015867243716952</v>
      </c>
    </row>
    <row r="192" spans="1:15" ht="12.75">
      <c r="A192">
        <v>18.8</v>
      </c>
      <c r="B192" s="68">
        <f t="shared" si="5"/>
        <v>529.968811861932</v>
      </c>
      <c r="C192" s="68">
        <f>A192*Sheet1!D36</f>
        <v>282</v>
      </c>
      <c r="E192" s="68">
        <f t="shared" si="6"/>
        <v>247.968811861932</v>
      </c>
      <c r="O192" s="106">
        <f>Sheet1!F74</f>
        <v>0.7015867243716952</v>
      </c>
    </row>
    <row r="193" spans="1:15" ht="12.75">
      <c r="A193">
        <v>18.9</v>
      </c>
      <c r="B193" s="68">
        <f t="shared" si="5"/>
        <v>534.1137938128131</v>
      </c>
      <c r="C193" s="68">
        <f>A193*Sheet1!D36</f>
        <v>283.5</v>
      </c>
      <c r="E193" s="68">
        <f t="shared" si="6"/>
        <v>250.61379381281319</v>
      </c>
      <c r="O193" s="106">
        <f>Sheet1!F74</f>
        <v>0.7015867243716952</v>
      </c>
    </row>
    <row r="194" spans="1:15" ht="12.75">
      <c r="A194">
        <v>19</v>
      </c>
      <c r="B194" s="68">
        <f t="shared" si="5"/>
        <v>538.2728074981819</v>
      </c>
      <c r="C194" s="68">
        <f>A194*Sheet1!D36</f>
        <v>285</v>
      </c>
      <c r="E194" s="68">
        <f t="shared" si="6"/>
        <v>253.27280749818198</v>
      </c>
      <c r="O194" s="106">
        <f>Sheet1!F74</f>
        <v>0.7015867243716952</v>
      </c>
    </row>
    <row r="195" spans="1:15" ht="12.75">
      <c r="A195">
        <v>19.1</v>
      </c>
      <c r="B195" s="68">
        <f t="shared" si="5"/>
        <v>542.4458529180382</v>
      </c>
      <c r="C195" s="68">
        <f>A195*Sheet1!D36</f>
        <v>286.5</v>
      </c>
      <c r="E195" s="68">
        <f t="shared" si="6"/>
        <v>255.94585291803818</v>
      </c>
      <c r="O195" s="106">
        <f>Sheet1!F74</f>
        <v>0.7015867243716952</v>
      </c>
    </row>
    <row r="196" spans="1:15" ht="12.75">
      <c r="A196">
        <v>19.2</v>
      </c>
      <c r="B196" s="68">
        <f t="shared" si="5"/>
        <v>546.6329300723817</v>
      </c>
      <c r="C196" s="68">
        <f>A196*Sheet1!D36</f>
        <v>288</v>
      </c>
      <c r="E196" s="68">
        <f t="shared" si="6"/>
        <v>258.6329300723817</v>
      </c>
      <c r="O196" s="106">
        <f>Sheet1!F74</f>
        <v>0.7015867243716952</v>
      </c>
    </row>
    <row r="197" spans="1:15" ht="12.75">
      <c r="A197">
        <v>19.3</v>
      </c>
      <c r="B197" s="68">
        <f aca="true" t="shared" si="7" ref="B197:B260">C197+E197</f>
        <v>550.8340389612127</v>
      </c>
      <c r="C197" s="68">
        <f>A197*Sheet1!D36</f>
        <v>289.5</v>
      </c>
      <c r="E197" s="68">
        <f aca="true" t="shared" si="8" ref="E197:E260">(A197*A197)*O197</f>
        <v>261.33403896121274</v>
      </c>
      <c r="O197" s="106">
        <f>Sheet1!F74</f>
        <v>0.7015867243716952</v>
      </c>
    </row>
    <row r="198" spans="1:15" ht="12.75">
      <c r="A198">
        <v>19.4</v>
      </c>
      <c r="B198" s="68">
        <f t="shared" si="7"/>
        <v>555.0491795845312</v>
      </c>
      <c r="C198" s="68">
        <f>A198*Sheet1!D36</f>
        <v>291</v>
      </c>
      <c r="E198" s="68">
        <f t="shared" si="8"/>
        <v>264.0491795845312</v>
      </c>
      <c r="O198" s="106">
        <f>Sheet1!F74</f>
        <v>0.7015867243716952</v>
      </c>
    </row>
    <row r="199" spans="1:15" ht="12.75">
      <c r="A199">
        <v>19.5</v>
      </c>
      <c r="B199" s="68">
        <f t="shared" si="7"/>
        <v>559.2783519423372</v>
      </c>
      <c r="C199" s="68">
        <f>A199*Sheet1!D36</f>
        <v>292.5</v>
      </c>
      <c r="E199" s="68">
        <f t="shared" si="8"/>
        <v>266.7783519423371</v>
      </c>
      <c r="O199" s="106">
        <f>Sheet1!F74</f>
        <v>0.7015867243716952</v>
      </c>
    </row>
    <row r="200" spans="1:15" ht="12.75">
      <c r="A200">
        <v>19.6</v>
      </c>
      <c r="B200" s="68">
        <f t="shared" si="7"/>
        <v>563.5215560346305</v>
      </c>
      <c r="C200" s="68">
        <f>A200*Sheet1!D36</f>
        <v>294</v>
      </c>
      <c r="E200" s="68">
        <f t="shared" si="8"/>
        <v>269.5215560346305</v>
      </c>
      <c r="O200" s="106">
        <f>Sheet1!F74</f>
        <v>0.7015867243716952</v>
      </c>
    </row>
    <row r="201" spans="1:15" ht="12.75">
      <c r="A201">
        <v>19.7</v>
      </c>
      <c r="B201" s="68">
        <f t="shared" si="7"/>
        <v>567.7787918614113</v>
      </c>
      <c r="C201" s="68">
        <f>A201*Sheet1!D36</f>
        <v>295.5</v>
      </c>
      <c r="E201" s="68">
        <f t="shared" si="8"/>
        <v>272.2787918614112</v>
      </c>
      <c r="O201" s="106">
        <f>Sheet1!F74</f>
        <v>0.7015867243716952</v>
      </c>
    </row>
    <row r="202" spans="1:15" ht="12.75">
      <c r="A202">
        <v>19.8</v>
      </c>
      <c r="B202" s="68">
        <f t="shared" si="7"/>
        <v>572.0500594226794</v>
      </c>
      <c r="C202" s="68">
        <f>A202*Sheet1!D36</f>
        <v>297</v>
      </c>
      <c r="E202" s="68">
        <f t="shared" si="8"/>
        <v>275.0500594226794</v>
      </c>
      <c r="O202" s="106">
        <f>Sheet1!F74</f>
        <v>0.7015867243716952</v>
      </c>
    </row>
    <row r="203" spans="1:15" ht="12.75">
      <c r="A203">
        <v>19.9</v>
      </c>
      <c r="B203" s="68">
        <f t="shared" si="7"/>
        <v>576.3353587184349</v>
      </c>
      <c r="C203" s="68">
        <f>A203*Sheet1!D36</f>
        <v>298.5</v>
      </c>
      <c r="E203" s="68">
        <f t="shared" si="8"/>
        <v>277.835358718435</v>
      </c>
      <c r="O203" s="106">
        <f>Sheet1!F74</f>
        <v>0.7015867243716952</v>
      </c>
    </row>
    <row r="204" spans="1:15" ht="12.75">
      <c r="A204">
        <v>20</v>
      </c>
      <c r="B204" s="68">
        <f t="shared" si="7"/>
        <v>580.634689748678</v>
      </c>
      <c r="C204" s="68">
        <f>A204*Sheet1!D36</f>
        <v>300</v>
      </c>
      <c r="E204" s="68">
        <f t="shared" si="8"/>
        <v>280.6346897486781</v>
      </c>
      <c r="O204" s="106">
        <f>Sheet1!F74</f>
        <v>0.7015867243716952</v>
      </c>
    </row>
    <row r="205" spans="1:15" ht="12.75">
      <c r="A205">
        <v>20.5</v>
      </c>
      <c r="B205" s="68">
        <f t="shared" si="7"/>
        <v>602.3418209172049</v>
      </c>
      <c r="C205" s="68">
        <f>A205*Sheet1!D36</f>
        <v>307.5</v>
      </c>
      <c r="E205" s="68">
        <f t="shared" si="8"/>
        <v>294.8418209172049</v>
      </c>
      <c r="O205" s="106">
        <f>Sheet1!F74</f>
        <v>0.7015867243716952</v>
      </c>
    </row>
    <row r="206" spans="1:15" ht="12.75">
      <c r="A206">
        <v>21</v>
      </c>
      <c r="B206" s="68">
        <f t="shared" si="7"/>
        <v>624.3997454479177</v>
      </c>
      <c r="C206" s="68">
        <f>A206*Sheet1!D36</f>
        <v>315</v>
      </c>
      <c r="E206" s="68">
        <f t="shared" si="8"/>
        <v>309.3997454479176</v>
      </c>
      <c r="O206" s="106">
        <f>Sheet1!F74</f>
        <v>0.7015867243716952</v>
      </c>
    </row>
    <row r="207" spans="1:15" ht="12.75">
      <c r="A207">
        <v>21.5</v>
      </c>
      <c r="B207" s="68">
        <f t="shared" si="7"/>
        <v>646.8084633408162</v>
      </c>
      <c r="C207" s="68">
        <f>A207*Sheet1!D36</f>
        <v>322.5</v>
      </c>
      <c r="E207" s="68">
        <f t="shared" si="8"/>
        <v>324.3084633408161</v>
      </c>
      <c r="O207" s="106">
        <f>Sheet1!F74</f>
        <v>0.7015867243716952</v>
      </c>
    </row>
    <row r="208" spans="1:15" ht="12.75">
      <c r="A208">
        <v>22</v>
      </c>
      <c r="B208" s="68">
        <f t="shared" si="7"/>
        <v>669.5679745959005</v>
      </c>
      <c r="C208" s="68">
        <f>A208*Sheet1!D36</f>
        <v>330</v>
      </c>
      <c r="E208" s="68">
        <f t="shared" si="8"/>
        <v>339.56797459590047</v>
      </c>
      <c r="O208" s="106">
        <f>Sheet1!F74</f>
        <v>0.7015867243716952</v>
      </c>
    </row>
    <row r="209" spans="1:15" ht="12.75">
      <c r="A209">
        <v>22.5</v>
      </c>
      <c r="B209" s="68">
        <f t="shared" si="7"/>
        <v>692.6782792131708</v>
      </c>
      <c r="C209" s="68">
        <f>A209*Sheet1!D36</f>
        <v>337.5</v>
      </c>
      <c r="E209" s="68">
        <f t="shared" si="8"/>
        <v>355.1782792131707</v>
      </c>
      <c r="O209" s="106">
        <f>Sheet1!F74</f>
        <v>0.7015867243716952</v>
      </c>
    </row>
    <row r="210" spans="1:15" ht="12.75">
      <c r="A210">
        <v>23</v>
      </c>
      <c r="B210" s="68">
        <f t="shared" si="7"/>
        <v>716.1393771926269</v>
      </c>
      <c r="C210" s="68">
        <f>A210*Sheet1!D36</f>
        <v>345</v>
      </c>
      <c r="E210" s="68">
        <f t="shared" si="8"/>
        <v>371.1393771926268</v>
      </c>
      <c r="O210" s="106">
        <f>Sheet1!F74</f>
        <v>0.7015867243716952</v>
      </c>
    </row>
    <row r="211" spans="1:15" ht="12.75">
      <c r="A211">
        <v>23.5</v>
      </c>
      <c r="B211" s="68">
        <f t="shared" si="7"/>
        <v>739.9512685342687</v>
      </c>
      <c r="C211" s="68">
        <f>A211*Sheet1!D36</f>
        <v>352.5</v>
      </c>
      <c r="E211" s="68">
        <f t="shared" si="8"/>
        <v>387.4512685342687</v>
      </c>
      <c r="O211" s="106">
        <f>Sheet1!F74</f>
        <v>0.7015867243716952</v>
      </c>
    </row>
    <row r="212" spans="1:15" ht="12.75">
      <c r="A212">
        <v>24</v>
      </c>
      <c r="B212" s="68">
        <f t="shared" si="7"/>
        <v>764.1139532380964</v>
      </c>
      <c r="C212" s="68">
        <f>A212*Sheet1!D36</f>
        <v>360</v>
      </c>
      <c r="E212" s="68">
        <f t="shared" si="8"/>
        <v>404.1139532380964</v>
      </c>
      <c r="O212" s="106">
        <f>Sheet1!F74</f>
        <v>0.7015867243716952</v>
      </c>
    </row>
    <row r="213" spans="1:15" ht="12.75">
      <c r="A213">
        <v>24.5</v>
      </c>
      <c r="B213" s="68">
        <f t="shared" si="7"/>
        <v>788.6274313041101</v>
      </c>
      <c r="C213" s="68">
        <f>A213*Sheet1!D36</f>
        <v>367.5</v>
      </c>
      <c r="E213" s="68">
        <f t="shared" si="8"/>
        <v>421.1274313041101</v>
      </c>
      <c r="O213" s="106">
        <f>Sheet1!F74</f>
        <v>0.7015867243716952</v>
      </c>
    </row>
    <row r="214" spans="1:15" ht="12.75">
      <c r="A214">
        <v>25</v>
      </c>
      <c r="B214" s="68">
        <f t="shared" si="7"/>
        <v>813.4917027323095</v>
      </c>
      <c r="C214" s="68">
        <f>A214*Sheet1!D36</f>
        <v>375</v>
      </c>
      <c r="E214" s="68">
        <f t="shared" si="8"/>
        <v>438.49170273230953</v>
      </c>
      <c r="O214" s="106">
        <f>Sheet1!F74</f>
        <v>0.7015867243716952</v>
      </c>
    </row>
    <row r="215" spans="1:15" ht="12.75">
      <c r="A215">
        <v>25.5</v>
      </c>
      <c r="B215" s="68">
        <f t="shared" si="7"/>
        <v>838.7067675226948</v>
      </c>
      <c r="C215" s="68">
        <f>A215*Sheet1!D36</f>
        <v>382.5</v>
      </c>
      <c r="E215" s="68">
        <f t="shared" si="8"/>
        <v>456.2067675226948</v>
      </c>
      <c r="O215" s="106">
        <f>Sheet1!F74</f>
        <v>0.7015867243716952</v>
      </c>
    </row>
    <row r="216" spans="1:15" ht="12.75">
      <c r="A216">
        <v>26</v>
      </c>
      <c r="B216" s="68">
        <f t="shared" si="7"/>
        <v>864.272625675266</v>
      </c>
      <c r="C216" s="68">
        <f>A216*Sheet1!D36</f>
        <v>390</v>
      </c>
      <c r="E216" s="68">
        <f t="shared" si="8"/>
        <v>474.272625675266</v>
      </c>
      <c r="O216" s="106">
        <f>Sheet1!F74</f>
        <v>0.7015867243716952</v>
      </c>
    </row>
    <row r="217" spans="1:15" ht="12.75">
      <c r="A217">
        <v>26.5</v>
      </c>
      <c r="B217" s="68">
        <f t="shared" si="7"/>
        <v>890.189277190023</v>
      </c>
      <c r="C217" s="68">
        <f>A217*Sheet1!D36</f>
        <v>397.5</v>
      </c>
      <c r="E217" s="68">
        <f t="shared" si="8"/>
        <v>492.68927719002295</v>
      </c>
      <c r="O217" s="106">
        <f>Sheet1!F74</f>
        <v>0.7015867243716952</v>
      </c>
    </row>
    <row r="218" spans="1:15" ht="12.75">
      <c r="A218">
        <v>27</v>
      </c>
      <c r="B218" s="68">
        <f t="shared" si="7"/>
        <v>916.4567220669658</v>
      </c>
      <c r="C218" s="68">
        <f>A218*Sheet1!D36</f>
        <v>405</v>
      </c>
      <c r="E218" s="68">
        <f t="shared" si="8"/>
        <v>511.4567220669658</v>
      </c>
      <c r="O218" s="106">
        <f>Sheet1!F74</f>
        <v>0.7015867243716952</v>
      </c>
    </row>
    <row r="219" spans="1:15" ht="12.75">
      <c r="A219">
        <v>27.5</v>
      </c>
      <c r="B219" s="68">
        <f t="shared" si="7"/>
        <v>943.0749603060946</v>
      </c>
      <c r="C219" s="68">
        <f>A219*Sheet1!D36</f>
        <v>412.5</v>
      </c>
      <c r="E219" s="68">
        <f t="shared" si="8"/>
        <v>530.5749603060946</v>
      </c>
      <c r="O219" s="106">
        <f>Sheet1!F74</f>
        <v>0.7015867243716952</v>
      </c>
    </row>
    <row r="220" spans="1:15" ht="12.75">
      <c r="A220">
        <v>28</v>
      </c>
      <c r="B220" s="68">
        <f t="shared" si="7"/>
        <v>970.043991907409</v>
      </c>
      <c r="C220" s="68">
        <f>A220*Sheet1!D36</f>
        <v>420</v>
      </c>
      <c r="E220" s="68">
        <f t="shared" si="8"/>
        <v>550.043991907409</v>
      </c>
      <c r="O220" s="106">
        <f>Sheet1!F74</f>
        <v>0.7015867243716952</v>
      </c>
    </row>
    <row r="221" spans="1:15" ht="12.75">
      <c r="A221">
        <v>28.5</v>
      </c>
      <c r="B221" s="68">
        <f t="shared" si="7"/>
        <v>997.3638168709094</v>
      </c>
      <c r="C221" s="68">
        <f>A221*Sheet1!D36</f>
        <v>427.5</v>
      </c>
      <c r="E221" s="68">
        <f t="shared" si="8"/>
        <v>569.8638168709094</v>
      </c>
      <c r="O221" s="106">
        <f>Sheet1!F74</f>
        <v>0.7015867243716952</v>
      </c>
    </row>
    <row r="222" spans="1:15" ht="12.75">
      <c r="A222">
        <v>29</v>
      </c>
      <c r="B222" s="68">
        <f t="shared" si="7"/>
        <v>1025.0344351965957</v>
      </c>
      <c r="C222" s="68">
        <f>A222*Sheet1!D36</f>
        <v>435</v>
      </c>
      <c r="E222" s="68">
        <f t="shared" si="8"/>
        <v>590.0344351965957</v>
      </c>
      <c r="O222" s="106">
        <f>Sheet1!F74</f>
        <v>0.7015867243716952</v>
      </c>
    </row>
    <row r="223" spans="1:15" ht="12.75">
      <c r="A223">
        <v>29.5</v>
      </c>
      <c r="B223" s="68">
        <f t="shared" si="7"/>
        <v>1053.0558468844679</v>
      </c>
      <c r="C223" s="68">
        <f>A223*Sheet1!D36</f>
        <v>442.5</v>
      </c>
      <c r="E223" s="68">
        <f t="shared" si="8"/>
        <v>610.5558468844678</v>
      </c>
      <c r="O223" s="106">
        <f>Sheet1!F74</f>
        <v>0.7015867243716952</v>
      </c>
    </row>
    <row r="224" spans="1:15" ht="12.75">
      <c r="A224">
        <v>30</v>
      </c>
      <c r="B224" s="68">
        <f t="shared" si="7"/>
        <v>1081.4280519345257</v>
      </c>
      <c r="C224" s="68">
        <f>A224*Sheet1!D36</f>
        <v>450</v>
      </c>
      <c r="E224" s="68">
        <f t="shared" si="8"/>
        <v>631.4280519345257</v>
      </c>
      <c r="O224" s="106">
        <f>Sheet1!F74</f>
        <v>0.7015867243716952</v>
      </c>
    </row>
    <row r="225" spans="1:15" ht="12.75">
      <c r="A225">
        <v>30.5</v>
      </c>
      <c r="B225" s="68">
        <f t="shared" si="7"/>
        <v>1110.1510503467694</v>
      </c>
      <c r="C225" s="68">
        <f>A225*Sheet1!D36</f>
        <v>457.5</v>
      </c>
      <c r="E225" s="68">
        <f t="shared" si="8"/>
        <v>652.6510503467695</v>
      </c>
      <c r="O225" s="106">
        <f>Sheet1!F74</f>
        <v>0.7015867243716952</v>
      </c>
    </row>
    <row r="226" spans="1:15" ht="12.75">
      <c r="A226">
        <v>31</v>
      </c>
      <c r="B226" s="68">
        <f t="shared" si="7"/>
        <v>1139.2248421211991</v>
      </c>
      <c r="C226" s="68">
        <f>A226*Sheet1!D36</f>
        <v>465</v>
      </c>
      <c r="E226" s="68">
        <f t="shared" si="8"/>
        <v>674.2248421211991</v>
      </c>
      <c r="O226" s="106">
        <f>Sheet1!F74</f>
        <v>0.7015867243716952</v>
      </c>
    </row>
    <row r="227" spans="1:15" ht="12.75">
      <c r="A227">
        <v>31.5</v>
      </c>
      <c r="B227" s="68">
        <f t="shared" si="7"/>
        <v>1168.6494272578148</v>
      </c>
      <c r="C227" s="68">
        <f>A227*Sheet1!D36</f>
        <v>472.5</v>
      </c>
      <c r="E227" s="68">
        <f t="shared" si="8"/>
        <v>696.1494272578146</v>
      </c>
      <c r="O227" s="106">
        <f>Sheet1!F74</f>
        <v>0.7015867243716952</v>
      </c>
    </row>
    <row r="228" spans="1:15" ht="12.75">
      <c r="A228">
        <v>32</v>
      </c>
      <c r="B228" s="68">
        <f t="shared" si="7"/>
        <v>1198.424805756616</v>
      </c>
      <c r="C228" s="68">
        <f>A228*Sheet1!D36</f>
        <v>480</v>
      </c>
      <c r="E228" s="68">
        <f t="shared" si="8"/>
        <v>718.4248057566159</v>
      </c>
      <c r="O228" s="106">
        <f>Sheet1!F74</f>
        <v>0.7015867243716952</v>
      </c>
    </row>
    <row r="229" spans="1:15" ht="12.75">
      <c r="A229">
        <v>32.5</v>
      </c>
      <c r="B229" s="68">
        <f t="shared" si="7"/>
        <v>1228.5509776176032</v>
      </c>
      <c r="C229" s="68">
        <f>A229*Sheet1!D36</f>
        <v>487.5</v>
      </c>
      <c r="E229" s="68">
        <f t="shared" si="8"/>
        <v>741.050977617603</v>
      </c>
      <c r="O229" s="106">
        <f>Sheet1!F74</f>
        <v>0.7015867243716952</v>
      </c>
    </row>
    <row r="230" spans="1:15" ht="12.75">
      <c r="A230">
        <v>33</v>
      </c>
      <c r="B230" s="68">
        <f t="shared" si="7"/>
        <v>1259.0279428407762</v>
      </c>
      <c r="C230" s="68">
        <f>A230*Sheet1!D36</f>
        <v>495</v>
      </c>
      <c r="E230" s="68">
        <f t="shared" si="8"/>
        <v>764.0279428407761</v>
      </c>
      <c r="O230" s="106">
        <f>Sheet1!F74</f>
        <v>0.7015867243716952</v>
      </c>
    </row>
    <row r="231" spans="1:15" ht="12.75">
      <c r="A231">
        <v>33.5</v>
      </c>
      <c r="B231" s="68">
        <f t="shared" si="7"/>
        <v>1289.855701426135</v>
      </c>
      <c r="C231" s="68">
        <f>A231*Sheet1!D36</f>
        <v>502.5</v>
      </c>
      <c r="E231" s="68">
        <f t="shared" si="8"/>
        <v>787.3557014261349</v>
      </c>
      <c r="O231" s="106">
        <f>Sheet1!F74</f>
        <v>0.7015867243716952</v>
      </c>
    </row>
    <row r="232" spans="1:15" ht="12.75">
      <c r="A232">
        <v>34</v>
      </c>
      <c r="B232" s="68">
        <f t="shared" si="7"/>
        <v>1321.0342533736798</v>
      </c>
      <c r="C232" s="68">
        <f>A232*Sheet1!D36</f>
        <v>510</v>
      </c>
      <c r="E232" s="68">
        <f t="shared" si="8"/>
        <v>811.0342533736797</v>
      </c>
      <c r="O232" s="106">
        <f>Sheet1!F74</f>
        <v>0.7015867243716952</v>
      </c>
    </row>
    <row r="233" spans="1:15" ht="12.75">
      <c r="A233">
        <v>34.5</v>
      </c>
      <c r="B233" s="68">
        <f t="shared" si="7"/>
        <v>1352.5635986834102</v>
      </c>
      <c r="C233" s="68">
        <f>A233*Sheet1!D36</f>
        <v>517.5</v>
      </c>
      <c r="E233" s="68">
        <f t="shared" si="8"/>
        <v>835.0635986834102</v>
      </c>
      <c r="O233" s="106">
        <f>Sheet1!F74</f>
        <v>0.7015867243716952</v>
      </c>
    </row>
    <row r="234" spans="1:15" ht="12.75">
      <c r="A234">
        <v>35</v>
      </c>
      <c r="B234" s="68">
        <f t="shared" si="7"/>
        <v>1384.4437373553267</v>
      </c>
      <c r="C234" s="68">
        <f>A234*Sheet1!D36</f>
        <v>525</v>
      </c>
      <c r="E234" s="68">
        <f t="shared" si="8"/>
        <v>859.4437373553267</v>
      </c>
      <c r="O234" s="106">
        <f>Sheet1!F74</f>
        <v>0.7015867243716952</v>
      </c>
    </row>
    <row r="235" spans="1:15" ht="12.75">
      <c r="A235">
        <v>35.5</v>
      </c>
      <c r="B235" s="68">
        <f t="shared" si="7"/>
        <v>1416.6746693894288</v>
      </c>
      <c r="C235" s="68">
        <f>A235*Sheet1!D36</f>
        <v>532.5</v>
      </c>
      <c r="E235" s="68">
        <f t="shared" si="8"/>
        <v>884.1746693894289</v>
      </c>
      <c r="O235" s="106">
        <f>Sheet1!F74</f>
        <v>0.7015867243716952</v>
      </c>
    </row>
    <row r="236" spans="1:15" ht="12.75">
      <c r="A236">
        <v>36</v>
      </c>
      <c r="B236" s="68">
        <f t="shared" si="7"/>
        <v>1449.256394785717</v>
      </c>
      <c r="C236" s="68">
        <f>A236*Sheet1!D36</f>
        <v>540</v>
      </c>
      <c r="E236" s="68">
        <f t="shared" si="8"/>
        <v>909.256394785717</v>
      </c>
      <c r="O236" s="106">
        <f>Sheet1!F74</f>
        <v>0.7015867243716952</v>
      </c>
    </row>
    <row r="237" spans="1:15" ht="12.75">
      <c r="A237">
        <v>36.5</v>
      </c>
      <c r="B237" s="68">
        <f t="shared" si="7"/>
        <v>1482.188913544191</v>
      </c>
      <c r="C237" s="68">
        <f>A237*Sheet1!D36</f>
        <v>547.5</v>
      </c>
      <c r="E237" s="68">
        <f t="shared" si="8"/>
        <v>934.688913544191</v>
      </c>
      <c r="O237" s="106">
        <f>Sheet1!F74</f>
        <v>0.7015867243716952</v>
      </c>
    </row>
    <row r="238" spans="1:15" ht="12.75">
      <c r="A238">
        <v>37</v>
      </c>
      <c r="B238" s="68">
        <f t="shared" si="7"/>
        <v>1515.4722256648506</v>
      </c>
      <c r="C238" s="68">
        <f>A238*Sheet1!D36</f>
        <v>555</v>
      </c>
      <c r="E238" s="68">
        <f t="shared" si="8"/>
        <v>960.4722256648507</v>
      </c>
      <c r="O238" s="106">
        <f>Sheet1!F74</f>
        <v>0.7015867243716952</v>
      </c>
    </row>
    <row r="239" spans="1:15" ht="12.75">
      <c r="A239">
        <v>37.5</v>
      </c>
      <c r="B239" s="68">
        <f t="shared" si="7"/>
        <v>1549.1063311476964</v>
      </c>
      <c r="C239" s="68">
        <f>A239*Sheet1!D36</f>
        <v>562.5</v>
      </c>
      <c r="E239" s="68">
        <f t="shared" si="8"/>
        <v>986.6063311476964</v>
      </c>
      <c r="O239" s="106">
        <f>Sheet1!F74</f>
        <v>0.7015867243716952</v>
      </c>
    </row>
    <row r="240" spans="1:15" ht="12.75">
      <c r="A240">
        <v>38</v>
      </c>
      <c r="B240" s="68">
        <f t="shared" si="7"/>
        <v>1583.091229992728</v>
      </c>
      <c r="C240" s="68">
        <f>A240*Sheet1!D36</f>
        <v>570</v>
      </c>
      <c r="E240" s="68">
        <f t="shared" si="8"/>
        <v>1013.0912299927279</v>
      </c>
      <c r="O240" s="106">
        <f>Sheet1!F74</f>
        <v>0.7015867243716952</v>
      </c>
    </row>
    <row r="241" spans="1:15" ht="12.75">
      <c r="A241">
        <v>38.5</v>
      </c>
      <c r="B241" s="68">
        <f t="shared" si="7"/>
        <v>1617.4269221999452</v>
      </c>
      <c r="C241" s="68">
        <f>A241*Sheet1!D36</f>
        <v>577.5</v>
      </c>
      <c r="E241" s="68">
        <f t="shared" si="8"/>
        <v>1039.9269221999452</v>
      </c>
      <c r="O241" s="106">
        <f>Sheet1!F74</f>
        <v>0.7015867243716952</v>
      </c>
    </row>
    <row r="242" spans="1:15" ht="12.75">
      <c r="A242">
        <v>39</v>
      </c>
      <c r="B242" s="68">
        <f t="shared" si="7"/>
        <v>1652.1134077693484</v>
      </c>
      <c r="C242" s="68">
        <f>A242*Sheet1!D36</f>
        <v>585</v>
      </c>
      <c r="E242" s="68">
        <f t="shared" si="8"/>
        <v>1067.1134077693484</v>
      </c>
      <c r="O242" s="106">
        <f>Sheet1!F74</f>
        <v>0.7015867243716952</v>
      </c>
    </row>
    <row r="243" spans="1:15" ht="12.75">
      <c r="A243">
        <v>39.5</v>
      </c>
      <c r="B243" s="68">
        <f t="shared" si="7"/>
        <v>1687.1506867009375</v>
      </c>
      <c r="C243" s="68">
        <f>A243*Sheet1!D36</f>
        <v>592.5</v>
      </c>
      <c r="E243" s="68">
        <f t="shared" si="8"/>
        <v>1094.6506867009375</v>
      </c>
      <c r="O243" s="106">
        <f>Sheet1!F74</f>
        <v>0.7015867243716952</v>
      </c>
    </row>
    <row r="244" spans="1:15" ht="12.75">
      <c r="A244">
        <v>40</v>
      </c>
      <c r="B244" s="68">
        <f t="shared" si="7"/>
        <v>1722.5387589947125</v>
      </c>
      <c r="C244" s="68">
        <f>A244*Sheet1!D36</f>
        <v>600</v>
      </c>
      <c r="E244" s="68">
        <f t="shared" si="8"/>
        <v>1122.5387589947125</v>
      </c>
      <c r="O244" s="106">
        <f>Sheet1!F74</f>
        <v>0.7015867243716952</v>
      </c>
    </row>
    <row r="245" spans="1:15" ht="12.75">
      <c r="A245">
        <v>40.5</v>
      </c>
      <c r="B245" s="68">
        <f t="shared" si="7"/>
        <v>1758.277624650673</v>
      </c>
      <c r="C245" s="68">
        <f>A245*Sheet1!D36</f>
        <v>607.5</v>
      </c>
      <c r="E245" s="68">
        <f t="shared" si="8"/>
        <v>1150.777624650673</v>
      </c>
      <c r="O245" s="106">
        <f>Sheet1!F74</f>
        <v>0.7015867243716952</v>
      </c>
    </row>
    <row r="246" spans="1:15" ht="12.75">
      <c r="A246">
        <v>41</v>
      </c>
      <c r="B246" s="68">
        <f t="shared" si="7"/>
        <v>1794.3672836688197</v>
      </c>
      <c r="C246" s="68">
        <f>A246*Sheet1!D36</f>
        <v>615</v>
      </c>
      <c r="E246" s="68">
        <f t="shared" si="8"/>
        <v>1179.3672836688197</v>
      </c>
      <c r="O246" s="106">
        <f>Sheet1!F74</f>
        <v>0.7015867243716952</v>
      </c>
    </row>
    <row r="247" spans="1:15" ht="12.75">
      <c r="A247">
        <v>41.5</v>
      </c>
      <c r="B247" s="68">
        <f t="shared" si="7"/>
        <v>1830.807736049152</v>
      </c>
      <c r="C247" s="68">
        <f>A247*Sheet1!D36</f>
        <v>622.5</v>
      </c>
      <c r="E247" s="68">
        <f t="shared" si="8"/>
        <v>1208.307736049152</v>
      </c>
      <c r="O247" s="106">
        <f>Sheet1!F74</f>
        <v>0.7015867243716952</v>
      </c>
    </row>
    <row r="248" spans="1:15" ht="12.75">
      <c r="A248">
        <v>42</v>
      </c>
      <c r="B248" s="68">
        <f t="shared" si="7"/>
        <v>1867.5989817916704</v>
      </c>
      <c r="C248" s="68">
        <f>A248*Sheet1!D36</f>
        <v>630</v>
      </c>
      <c r="E248" s="68">
        <f t="shared" si="8"/>
        <v>1237.5989817916704</v>
      </c>
      <c r="O248" s="106">
        <f>Sheet1!F74</f>
        <v>0.7015867243716952</v>
      </c>
    </row>
    <row r="249" spans="1:15" ht="12.75">
      <c r="A249">
        <v>42.5</v>
      </c>
      <c r="B249" s="68">
        <f t="shared" si="7"/>
        <v>1904.7410208963745</v>
      </c>
      <c r="C249" s="68">
        <f>A249*Sheet1!D36</f>
        <v>637.5</v>
      </c>
      <c r="E249" s="68">
        <f t="shared" si="8"/>
        <v>1267.2410208963745</v>
      </c>
      <c r="O249" s="106">
        <f>Sheet1!F74</f>
        <v>0.7015867243716952</v>
      </c>
    </row>
    <row r="250" spans="1:15" ht="12.75">
      <c r="A250">
        <v>43</v>
      </c>
      <c r="B250" s="68">
        <f t="shared" si="7"/>
        <v>1942.2338533632644</v>
      </c>
      <c r="C250" s="68">
        <f>A250*Sheet1!D36</f>
        <v>645</v>
      </c>
      <c r="E250" s="68">
        <f t="shared" si="8"/>
        <v>1297.2338533632644</v>
      </c>
      <c r="O250" s="106">
        <f>Sheet1!F74</f>
        <v>0.7015867243716952</v>
      </c>
    </row>
    <row r="251" spans="1:15" ht="12.75">
      <c r="A251">
        <v>43.5</v>
      </c>
      <c r="B251" s="68">
        <f t="shared" si="7"/>
        <v>1980.0774791923402</v>
      </c>
      <c r="C251" s="68">
        <f>A251*Sheet1!D36</f>
        <v>652.5</v>
      </c>
      <c r="E251" s="68">
        <f t="shared" si="8"/>
        <v>1327.5774791923402</v>
      </c>
      <c r="O251" s="106">
        <f>Sheet1!F74</f>
        <v>0.7015867243716952</v>
      </c>
    </row>
    <row r="252" spans="1:15" ht="12.75">
      <c r="A252">
        <v>44</v>
      </c>
      <c r="B252" s="68">
        <f t="shared" si="7"/>
        <v>2018.2718983836019</v>
      </c>
      <c r="C252" s="68">
        <f>A252*Sheet1!D36</f>
        <v>660</v>
      </c>
      <c r="E252" s="68">
        <f t="shared" si="8"/>
        <v>1358.2718983836019</v>
      </c>
      <c r="O252" s="106">
        <f>Sheet1!F74</f>
        <v>0.7015867243716952</v>
      </c>
    </row>
    <row r="253" spans="1:15" ht="12.75">
      <c r="A253">
        <v>44.5</v>
      </c>
      <c r="B253" s="68">
        <f t="shared" si="7"/>
        <v>2056.8171109370496</v>
      </c>
      <c r="C253" s="68">
        <f>A253*Sheet1!D36</f>
        <v>667.5</v>
      </c>
      <c r="E253" s="68">
        <f t="shared" si="8"/>
        <v>1389.3171109370494</v>
      </c>
      <c r="O253" s="106">
        <f>Sheet1!F74</f>
        <v>0.7015867243716952</v>
      </c>
    </row>
    <row r="254" spans="1:15" ht="12.75">
      <c r="A254">
        <v>45</v>
      </c>
      <c r="B254" s="68">
        <f t="shared" si="7"/>
        <v>2095.713116852683</v>
      </c>
      <c r="C254" s="68">
        <f>A254*Sheet1!D36</f>
        <v>675</v>
      </c>
      <c r="E254" s="68">
        <f t="shared" si="8"/>
        <v>1420.7131168526828</v>
      </c>
      <c r="O254" s="106">
        <f>Sheet1!F74</f>
        <v>0.7015867243716952</v>
      </c>
    </row>
    <row r="255" spans="1:15" ht="12.75">
      <c r="A255">
        <v>45.5</v>
      </c>
      <c r="B255" s="68">
        <f t="shared" si="7"/>
        <v>2134.9599161305023</v>
      </c>
      <c r="C255" s="68">
        <f>A255*Sheet1!D36</f>
        <v>682.5</v>
      </c>
      <c r="E255" s="68">
        <f t="shared" si="8"/>
        <v>1452.459916130502</v>
      </c>
      <c r="O255" s="106">
        <f>Sheet1!F74</f>
        <v>0.7015867243716952</v>
      </c>
    </row>
    <row r="256" spans="1:15" ht="12.75">
      <c r="A256">
        <v>46</v>
      </c>
      <c r="B256" s="68">
        <f t="shared" si="7"/>
        <v>2174.5575087705074</v>
      </c>
      <c r="C256" s="68">
        <f>A256*Sheet1!D36</f>
        <v>690</v>
      </c>
      <c r="E256" s="68">
        <f t="shared" si="8"/>
        <v>1484.5575087705072</v>
      </c>
      <c r="O256" s="106">
        <f>Sheet1!F74</f>
        <v>0.7015867243716952</v>
      </c>
    </row>
    <row r="257" spans="1:15" ht="12.75">
      <c r="A257">
        <v>46.5</v>
      </c>
      <c r="B257" s="68">
        <f t="shared" si="7"/>
        <v>2214.505894772698</v>
      </c>
      <c r="C257" s="68">
        <f>A257*Sheet1!D36</f>
        <v>697.5</v>
      </c>
      <c r="E257" s="68">
        <f t="shared" si="8"/>
        <v>1517.005894772698</v>
      </c>
      <c r="O257" s="106">
        <f>Sheet1!F74</f>
        <v>0.7015867243716952</v>
      </c>
    </row>
    <row r="258" spans="1:15" ht="12.75">
      <c r="A258">
        <v>47</v>
      </c>
      <c r="B258" s="68">
        <f t="shared" si="7"/>
        <v>2254.805074137075</v>
      </c>
      <c r="C258" s="68">
        <f>A258*Sheet1!D36</f>
        <v>705</v>
      </c>
      <c r="E258" s="68">
        <f t="shared" si="8"/>
        <v>1549.8050741370748</v>
      </c>
      <c r="O258" s="106">
        <f>Sheet1!F74</f>
        <v>0.7015867243716952</v>
      </c>
    </row>
    <row r="259" spans="1:15" ht="12.75">
      <c r="A259">
        <v>47.5</v>
      </c>
      <c r="B259" s="68">
        <f t="shared" si="7"/>
        <v>2295.455046863637</v>
      </c>
      <c r="C259" s="68">
        <f>A259*Sheet1!D36</f>
        <v>712.5</v>
      </c>
      <c r="E259" s="68">
        <f t="shared" si="8"/>
        <v>1582.9550468636373</v>
      </c>
      <c r="O259" s="106">
        <f>Sheet1!F74</f>
        <v>0.7015867243716952</v>
      </c>
    </row>
    <row r="260" spans="1:15" ht="12.75">
      <c r="A260">
        <v>48</v>
      </c>
      <c r="B260" s="68">
        <f t="shared" si="7"/>
        <v>2336.4558129523857</v>
      </c>
      <c r="C260" s="68">
        <f>A260*Sheet1!D36</f>
        <v>720</v>
      </c>
      <c r="E260" s="68">
        <f t="shared" si="8"/>
        <v>1616.4558129523857</v>
      </c>
      <c r="O260" s="106">
        <f>Sheet1!F74</f>
        <v>0.7015867243716952</v>
      </c>
    </row>
    <row r="261" spans="1:15" ht="12.75">
      <c r="A261">
        <v>48.5</v>
      </c>
      <c r="B261" s="68">
        <f aca="true" t="shared" si="9" ref="B261:B324">C261+E261</f>
        <v>2377.80737240332</v>
      </c>
      <c r="C261" s="68">
        <f>A261*Sheet1!D36</f>
        <v>727.5</v>
      </c>
      <c r="E261" s="68">
        <f aca="true" t="shared" si="10" ref="E261:E324">(A261*A261)*O261</f>
        <v>1650.3073724033202</v>
      </c>
      <c r="O261" s="106">
        <f>Sheet1!F74</f>
        <v>0.7015867243716952</v>
      </c>
    </row>
    <row r="262" spans="1:15" ht="12.75">
      <c r="A262">
        <v>49</v>
      </c>
      <c r="B262" s="68">
        <f t="shared" si="9"/>
        <v>2419.5097252164405</v>
      </c>
      <c r="C262" s="68">
        <f>A262*Sheet1!D36</f>
        <v>735</v>
      </c>
      <c r="E262" s="68">
        <f t="shared" si="10"/>
        <v>1684.5097252164403</v>
      </c>
      <c r="O262" s="106">
        <f>Sheet1!F74</f>
        <v>0.7015867243716952</v>
      </c>
    </row>
    <row r="263" spans="1:15" ht="12.75">
      <c r="A263">
        <v>49.5</v>
      </c>
      <c r="B263" s="68">
        <f t="shared" si="9"/>
        <v>2461.5628713917463</v>
      </c>
      <c r="C263" s="68">
        <f>A263*Sheet1!D36</f>
        <v>742.5</v>
      </c>
      <c r="E263" s="68">
        <f t="shared" si="10"/>
        <v>1719.0628713917463</v>
      </c>
      <c r="O263" s="106">
        <f>Sheet1!F74</f>
        <v>0.7015867243716952</v>
      </c>
    </row>
    <row r="264" spans="1:15" ht="12.75">
      <c r="A264">
        <v>50</v>
      </c>
      <c r="B264" s="68">
        <f t="shared" si="9"/>
        <v>2503.966810929238</v>
      </c>
      <c r="C264" s="68">
        <f>A264*Sheet1!D36</f>
        <v>750</v>
      </c>
      <c r="E264" s="68">
        <f t="shared" si="10"/>
        <v>1753.9668109292381</v>
      </c>
      <c r="O264" s="106">
        <f>Sheet1!F74</f>
        <v>0.7015867243716952</v>
      </c>
    </row>
    <row r="265" spans="1:15" ht="12.75">
      <c r="A265">
        <v>51</v>
      </c>
      <c r="B265" s="68">
        <f t="shared" si="9"/>
        <v>2589.827070090779</v>
      </c>
      <c r="C265" s="68">
        <f>A265*Sheet1!D36</f>
        <v>765</v>
      </c>
      <c r="E265" s="68">
        <f t="shared" si="10"/>
        <v>1824.8270700907792</v>
      </c>
      <c r="O265" s="106">
        <f>Sheet1!F74</f>
        <v>0.7015867243716952</v>
      </c>
    </row>
    <row r="266" spans="1:15" ht="12.75">
      <c r="A266">
        <v>52</v>
      </c>
      <c r="B266" s="68">
        <f t="shared" si="9"/>
        <v>2677.090502701064</v>
      </c>
      <c r="C266" s="68">
        <f>A266*Sheet1!D36</f>
        <v>780</v>
      </c>
      <c r="E266" s="68">
        <f t="shared" si="10"/>
        <v>1897.090502701064</v>
      </c>
      <c r="O266" s="106">
        <f>Sheet1!F74</f>
        <v>0.7015867243716952</v>
      </c>
    </row>
    <row r="267" spans="1:15" ht="12.75">
      <c r="A267">
        <v>53</v>
      </c>
      <c r="B267" s="68">
        <f t="shared" si="9"/>
        <v>2765.757108760092</v>
      </c>
      <c r="C267" s="68">
        <f>A267*Sheet1!D36</f>
        <v>795</v>
      </c>
      <c r="E267" s="68">
        <f t="shared" si="10"/>
        <v>1970.7571087600918</v>
      </c>
      <c r="O267" s="106">
        <f>Sheet1!F74</f>
        <v>0.7015867243716952</v>
      </c>
    </row>
    <row r="268" spans="1:15" ht="12.75">
      <c r="A268">
        <v>54</v>
      </c>
      <c r="B268" s="68">
        <f t="shared" si="9"/>
        <v>2855.826888267863</v>
      </c>
      <c r="C268" s="68">
        <f>A268*Sheet1!D36</f>
        <v>810</v>
      </c>
      <c r="E268" s="68">
        <f t="shared" si="10"/>
        <v>2045.8268882678633</v>
      </c>
      <c r="O268" s="106">
        <f>Sheet1!F74</f>
        <v>0.7015867243716952</v>
      </c>
    </row>
    <row r="269" spans="1:15" ht="12.75">
      <c r="A269">
        <v>55</v>
      </c>
      <c r="B269" s="68">
        <f t="shared" si="9"/>
        <v>2947.2998412243783</v>
      </c>
      <c r="C269" s="68">
        <f>A269*Sheet1!D36</f>
        <v>825</v>
      </c>
      <c r="E269" s="68">
        <f t="shared" si="10"/>
        <v>2122.2998412243783</v>
      </c>
      <c r="O269" s="106">
        <f>Sheet1!F74</f>
        <v>0.7015867243716952</v>
      </c>
    </row>
    <row r="270" spans="1:15" ht="12.75">
      <c r="A270">
        <v>56</v>
      </c>
      <c r="B270" s="68">
        <f t="shared" si="9"/>
        <v>3040.175967629636</v>
      </c>
      <c r="C270" s="68">
        <f>A270*Sheet1!D36</f>
        <v>840</v>
      </c>
      <c r="E270" s="68">
        <f t="shared" si="10"/>
        <v>2200.175967629636</v>
      </c>
      <c r="O270" s="106">
        <f>Sheet1!F74</f>
        <v>0.7015867243716952</v>
      </c>
    </row>
    <row r="271" spans="1:15" ht="12.75">
      <c r="A271">
        <v>57</v>
      </c>
      <c r="B271" s="68">
        <f t="shared" si="9"/>
        <v>3134.4552674836377</v>
      </c>
      <c r="C271" s="68">
        <f>A271*Sheet1!D36</f>
        <v>855</v>
      </c>
      <c r="E271" s="68">
        <f t="shared" si="10"/>
        <v>2279.4552674836377</v>
      </c>
      <c r="O271" s="106">
        <f>Sheet1!F74</f>
        <v>0.7015867243716952</v>
      </c>
    </row>
    <row r="272" spans="1:15" ht="12.75">
      <c r="A272">
        <v>58</v>
      </c>
      <c r="B272" s="68">
        <f t="shared" si="9"/>
        <v>3230.137740786383</v>
      </c>
      <c r="C272" s="68">
        <f>A272*Sheet1!D36</f>
        <v>870</v>
      </c>
      <c r="E272" s="68">
        <f t="shared" si="10"/>
        <v>2360.137740786383</v>
      </c>
      <c r="O272" s="106">
        <f>Sheet1!F74</f>
        <v>0.7015867243716952</v>
      </c>
    </row>
    <row r="273" spans="1:15" ht="12.75">
      <c r="A273">
        <v>59</v>
      </c>
      <c r="B273" s="68">
        <f t="shared" si="9"/>
        <v>3327.223387537871</v>
      </c>
      <c r="C273" s="68">
        <f>A273*Sheet1!D36</f>
        <v>885</v>
      </c>
      <c r="E273" s="68">
        <f t="shared" si="10"/>
        <v>2442.223387537871</v>
      </c>
      <c r="O273" s="106">
        <f>Sheet1!F74</f>
        <v>0.7015867243716952</v>
      </c>
    </row>
    <row r="274" spans="1:15" ht="12.75">
      <c r="A274">
        <v>60</v>
      </c>
      <c r="B274" s="68">
        <f t="shared" si="9"/>
        <v>3425.7122077381027</v>
      </c>
      <c r="C274" s="68">
        <f>A274*Sheet1!D36</f>
        <v>900</v>
      </c>
      <c r="E274" s="68">
        <f t="shared" si="10"/>
        <v>2525.7122077381027</v>
      </c>
      <c r="O274" s="106">
        <f>Sheet1!F74</f>
        <v>0.7015867243716952</v>
      </c>
    </row>
    <row r="275" spans="1:15" ht="12.75">
      <c r="A275">
        <v>61</v>
      </c>
      <c r="B275" s="68">
        <f t="shared" si="9"/>
        <v>3525.604201387078</v>
      </c>
      <c r="C275" s="68">
        <f>A275*Sheet1!D36</f>
        <v>915</v>
      </c>
      <c r="E275" s="68">
        <f t="shared" si="10"/>
        <v>2610.604201387078</v>
      </c>
      <c r="O275" s="106">
        <f>Sheet1!F74</f>
        <v>0.7015867243716952</v>
      </c>
    </row>
    <row r="276" spans="1:15" ht="12.75">
      <c r="A276">
        <v>62</v>
      </c>
      <c r="B276" s="68">
        <f t="shared" si="9"/>
        <v>3626.8993684847965</v>
      </c>
      <c r="C276" s="68">
        <f>A276*Sheet1!D36</f>
        <v>930</v>
      </c>
      <c r="E276" s="68">
        <f t="shared" si="10"/>
        <v>2696.8993684847965</v>
      </c>
      <c r="O276" s="106">
        <f>Sheet1!F74</f>
        <v>0.7015867243716952</v>
      </c>
    </row>
    <row r="277" spans="1:15" ht="12.75">
      <c r="A277">
        <v>63</v>
      </c>
      <c r="B277" s="68">
        <f t="shared" si="9"/>
        <v>3729.5977090312585</v>
      </c>
      <c r="C277" s="68">
        <f>A277*Sheet1!D36</f>
        <v>945</v>
      </c>
      <c r="E277" s="68">
        <f t="shared" si="10"/>
        <v>2784.5977090312585</v>
      </c>
      <c r="O277" s="106">
        <f>Sheet1!F74</f>
        <v>0.7015867243716952</v>
      </c>
    </row>
    <row r="278" spans="1:15" ht="12.75">
      <c r="A278">
        <v>64</v>
      </c>
      <c r="B278" s="68">
        <f t="shared" si="9"/>
        <v>3833.6992230264636</v>
      </c>
      <c r="C278" s="68">
        <f>A278*Sheet1!D36</f>
        <v>960</v>
      </c>
      <c r="E278" s="68">
        <f t="shared" si="10"/>
        <v>2873.6992230264636</v>
      </c>
      <c r="O278" s="106">
        <f>Sheet1!F74</f>
        <v>0.7015867243716952</v>
      </c>
    </row>
    <row r="279" spans="1:15" ht="12.75">
      <c r="A279">
        <v>65</v>
      </c>
      <c r="B279" s="68">
        <f t="shared" si="9"/>
        <v>3939.203910470412</v>
      </c>
      <c r="C279" s="68">
        <f>A279*Sheet1!D36</f>
        <v>975</v>
      </c>
      <c r="E279" s="68">
        <f t="shared" si="10"/>
        <v>2964.203910470412</v>
      </c>
      <c r="O279" s="106">
        <f>Sheet1!F74</f>
        <v>0.7015867243716952</v>
      </c>
    </row>
    <row r="280" spans="1:15" ht="12.75">
      <c r="A280">
        <v>66</v>
      </c>
      <c r="B280" s="68">
        <f t="shared" si="9"/>
        <v>4046.1117713631043</v>
      </c>
      <c r="C280" s="68">
        <f>A280*Sheet1!D36</f>
        <v>990</v>
      </c>
      <c r="E280" s="68">
        <f t="shared" si="10"/>
        <v>3056.1117713631043</v>
      </c>
      <c r="O280" s="106">
        <f>Sheet1!F74</f>
        <v>0.7015867243716952</v>
      </c>
    </row>
    <row r="281" spans="1:15" ht="12.75">
      <c r="A281">
        <v>67</v>
      </c>
      <c r="B281" s="68">
        <f t="shared" si="9"/>
        <v>4154.42280570454</v>
      </c>
      <c r="C281" s="68">
        <f>A281*Sheet1!D36</f>
        <v>1005</v>
      </c>
      <c r="E281" s="68">
        <f t="shared" si="10"/>
        <v>3149.4228057045398</v>
      </c>
      <c r="O281" s="106">
        <f>Sheet1!F74</f>
        <v>0.7015867243716952</v>
      </c>
    </row>
    <row r="282" spans="1:15" ht="12.75">
      <c r="A282">
        <v>68</v>
      </c>
      <c r="B282" s="68">
        <f t="shared" si="9"/>
        <v>4264.137013494719</v>
      </c>
      <c r="C282" s="68">
        <f>A282*Sheet1!D36</f>
        <v>1020</v>
      </c>
      <c r="E282" s="68">
        <f t="shared" si="10"/>
        <v>3244.1370134947188</v>
      </c>
      <c r="O282" s="106">
        <f>Sheet1!F74</f>
        <v>0.7015867243716952</v>
      </c>
    </row>
    <row r="283" spans="1:15" ht="12.75">
      <c r="A283">
        <v>69</v>
      </c>
      <c r="B283" s="68">
        <f t="shared" si="9"/>
        <v>4375.254394733641</v>
      </c>
      <c r="C283" s="68">
        <f>A283*Sheet1!D36</f>
        <v>1035</v>
      </c>
      <c r="E283" s="68">
        <f t="shared" si="10"/>
        <v>3340.2543947336408</v>
      </c>
      <c r="O283" s="106">
        <f>Sheet1!F74</f>
        <v>0.7015867243716952</v>
      </c>
    </row>
    <row r="284" spans="1:15" ht="12.75">
      <c r="A284">
        <v>70</v>
      </c>
      <c r="B284" s="68">
        <f t="shared" si="9"/>
        <v>4487.774949421307</v>
      </c>
      <c r="C284" s="68">
        <f>A284*Sheet1!D36</f>
        <v>1050</v>
      </c>
      <c r="E284" s="68">
        <f t="shared" si="10"/>
        <v>3437.7749494213067</v>
      </c>
      <c r="O284" s="106">
        <f>Sheet1!F74</f>
        <v>0.7015867243716952</v>
      </c>
    </row>
    <row r="285" spans="1:15" ht="12.75">
      <c r="A285">
        <v>71</v>
      </c>
      <c r="B285" s="68">
        <f t="shared" si="9"/>
        <v>4601.698677557715</v>
      </c>
      <c r="C285" s="68">
        <f>A285*Sheet1!D36</f>
        <v>1065</v>
      </c>
      <c r="E285" s="68">
        <f t="shared" si="10"/>
        <v>3536.6986775577157</v>
      </c>
      <c r="O285" s="106">
        <f>Sheet1!F74</f>
        <v>0.7015867243716952</v>
      </c>
    </row>
    <row r="286" spans="1:15" ht="12.75">
      <c r="A286">
        <v>72</v>
      </c>
      <c r="B286" s="68">
        <f t="shared" si="9"/>
        <v>4717.025579142868</v>
      </c>
      <c r="C286" s="68">
        <f>A286*Sheet1!D36</f>
        <v>1080</v>
      </c>
      <c r="E286" s="68">
        <f t="shared" si="10"/>
        <v>3637.025579142868</v>
      </c>
      <c r="O286" s="106">
        <f>Sheet1!F74</f>
        <v>0.7015867243716952</v>
      </c>
    </row>
    <row r="287" spans="1:15" ht="12.75">
      <c r="A287">
        <v>73</v>
      </c>
      <c r="B287" s="68">
        <f t="shared" si="9"/>
        <v>4833.755654176764</v>
      </c>
      <c r="C287" s="68">
        <f>A287*Sheet1!D36</f>
        <v>1095</v>
      </c>
      <c r="E287" s="68">
        <f t="shared" si="10"/>
        <v>3738.755654176764</v>
      </c>
      <c r="O287" s="106">
        <f>Sheet1!F74</f>
        <v>0.7015867243716952</v>
      </c>
    </row>
    <row r="288" spans="1:15" ht="12.75">
      <c r="A288">
        <v>74</v>
      </c>
      <c r="B288" s="68">
        <f t="shared" si="9"/>
        <v>4951.888902659402</v>
      </c>
      <c r="C288" s="68">
        <f>A288*Sheet1!D36</f>
        <v>1110</v>
      </c>
      <c r="E288" s="68">
        <f t="shared" si="10"/>
        <v>3841.888902659403</v>
      </c>
      <c r="O288" s="106">
        <f>Sheet1!F74</f>
        <v>0.7015867243716952</v>
      </c>
    </row>
    <row r="289" spans="1:15" ht="12.75">
      <c r="A289">
        <v>75</v>
      </c>
      <c r="B289" s="68">
        <f t="shared" si="9"/>
        <v>5071.425324590786</v>
      </c>
      <c r="C289" s="68">
        <f>A289*Sheet1!D36</f>
        <v>1125</v>
      </c>
      <c r="E289" s="68">
        <f t="shared" si="10"/>
        <v>3946.4253245907857</v>
      </c>
      <c r="O289" s="106">
        <f>Sheet1!F74</f>
        <v>0.7015867243716952</v>
      </c>
    </row>
    <row r="290" spans="1:15" ht="12.75">
      <c r="A290">
        <v>76</v>
      </c>
      <c r="B290" s="68">
        <f t="shared" si="9"/>
        <v>5192.364919970912</v>
      </c>
      <c r="C290" s="68">
        <f>A290*Sheet1!D36</f>
        <v>1140</v>
      </c>
      <c r="E290" s="68">
        <f t="shared" si="10"/>
        <v>4052.3649199709116</v>
      </c>
      <c r="O290" s="106">
        <f>Sheet1!F74</f>
        <v>0.7015867243716952</v>
      </c>
    </row>
    <row r="291" spans="1:15" ht="12.75">
      <c r="A291">
        <v>77</v>
      </c>
      <c r="B291" s="68">
        <f t="shared" si="9"/>
        <v>5314.707688799781</v>
      </c>
      <c r="C291" s="68">
        <f>A291*Sheet1!D36</f>
        <v>1155</v>
      </c>
      <c r="E291" s="68">
        <f t="shared" si="10"/>
        <v>4159.707688799781</v>
      </c>
      <c r="O291" s="106">
        <f>Sheet1!F74</f>
        <v>0.7015867243716952</v>
      </c>
    </row>
    <row r="292" spans="1:15" ht="12.75">
      <c r="A292">
        <v>78</v>
      </c>
      <c r="B292" s="68">
        <f t="shared" si="9"/>
        <v>5438.453631077394</v>
      </c>
      <c r="C292" s="68">
        <f>A292*Sheet1!D36</f>
        <v>1170</v>
      </c>
      <c r="E292" s="68">
        <f t="shared" si="10"/>
        <v>4268.453631077394</v>
      </c>
      <c r="O292" s="106">
        <f>Sheet1!F74</f>
        <v>0.7015867243716952</v>
      </c>
    </row>
    <row r="293" spans="1:15" ht="12.75">
      <c r="A293">
        <v>79</v>
      </c>
      <c r="B293" s="68">
        <f t="shared" si="9"/>
        <v>5563.60274680375</v>
      </c>
      <c r="C293" s="68">
        <f>A293*Sheet1!D36</f>
        <v>1185</v>
      </c>
      <c r="E293" s="68">
        <f t="shared" si="10"/>
        <v>4378.60274680375</v>
      </c>
      <c r="O293" s="106">
        <f>Sheet1!F74</f>
        <v>0.7015867243716952</v>
      </c>
    </row>
    <row r="294" spans="1:15" ht="12.75">
      <c r="A294">
        <v>80</v>
      </c>
      <c r="B294" s="68">
        <f t="shared" si="9"/>
        <v>5690.15503597885</v>
      </c>
      <c r="C294" s="68">
        <f>A294*Sheet1!D36</f>
        <v>1200</v>
      </c>
      <c r="E294" s="68">
        <f t="shared" si="10"/>
        <v>4490.15503597885</v>
      </c>
      <c r="O294" s="106">
        <f>Sheet1!F74</f>
        <v>0.7015867243716952</v>
      </c>
    </row>
    <row r="295" spans="1:15" ht="12.75">
      <c r="A295">
        <v>81</v>
      </c>
      <c r="B295" s="68">
        <f t="shared" si="9"/>
        <v>5818.110498602692</v>
      </c>
      <c r="C295" s="68">
        <f>A295*Sheet1!D36</f>
        <v>1215</v>
      </c>
      <c r="E295" s="68">
        <f t="shared" si="10"/>
        <v>4603.110498602692</v>
      </c>
      <c r="O295" s="106">
        <f>Sheet1!F74</f>
        <v>0.7015867243716952</v>
      </c>
    </row>
    <row r="296" spans="1:15" ht="12.75">
      <c r="A296">
        <v>82</v>
      </c>
      <c r="B296" s="68">
        <f t="shared" si="9"/>
        <v>5947.469134675279</v>
      </c>
      <c r="C296" s="68">
        <f>A296*Sheet1!D36</f>
        <v>1230</v>
      </c>
      <c r="E296" s="68">
        <f t="shared" si="10"/>
        <v>4717.469134675279</v>
      </c>
      <c r="O296" s="106">
        <f>Sheet1!F74</f>
        <v>0.7015867243716952</v>
      </c>
    </row>
    <row r="297" spans="1:15" ht="12.75">
      <c r="A297">
        <v>83</v>
      </c>
      <c r="B297" s="68">
        <f t="shared" si="9"/>
        <v>6078.230944196608</v>
      </c>
      <c r="C297" s="68">
        <f>A297*Sheet1!D36</f>
        <v>1245</v>
      </c>
      <c r="E297" s="68">
        <f t="shared" si="10"/>
        <v>4833.230944196608</v>
      </c>
      <c r="O297" s="106">
        <f>Sheet1!F74</f>
        <v>0.7015867243716952</v>
      </c>
    </row>
    <row r="298" spans="1:15" ht="12.75">
      <c r="A298">
        <v>84</v>
      </c>
      <c r="B298" s="68">
        <f t="shared" si="9"/>
        <v>6210.395927166682</v>
      </c>
      <c r="C298" s="68">
        <f>A298*Sheet1!D36</f>
        <v>1260</v>
      </c>
      <c r="E298" s="68">
        <f t="shared" si="10"/>
        <v>4950.395927166682</v>
      </c>
      <c r="O298" s="106">
        <f>Sheet1!F74</f>
        <v>0.7015867243716952</v>
      </c>
    </row>
    <row r="299" spans="1:15" ht="12.75">
      <c r="A299">
        <v>85</v>
      </c>
      <c r="B299" s="68">
        <f t="shared" si="9"/>
        <v>6343.964083585498</v>
      </c>
      <c r="C299" s="68">
        <f>A299*Sheet1!D36</f>
        <v>1275</v>
      </c>
      <c r="E299" s="68">
        <f t="shared" si="10"/>
        <v>5068.964083585498</v>
      </c>
      <c r="O299" s="106">
        <f>Sheet1!F74</f>
        <v>0.7015867243716952</v>
      </c>
    </row>
    <row r="300" spans="1:15" ht="12.75">
      <c r="A300">
        <v>86</v>
      </c>
      <c r="B300" s="68">
        <f t="shared" si="9"/>
        <v>6478.935413453058</v>
      </c>
      <c r="C300" s="68">
        <f>A300*Sheet1!D36</f>
        <v>1290</v>
      </c>
      <c r="E300" s="68">
        <f t="shared" si="10"/>
        <v>5188.935413453058</v>
      </c>
      <c r="O300" s="106">
        <f>Sheet1!F74</f>
        <v>0.7015867243716952</v>
      </c>
    </row>
    <row r="301" spans="1:15" ht="12.75">
      <c r="A301">
        <v>87</v>
      </c>
      <c r="B301" s="68">
        <f t="shared" si="9"/>
        <v>6615.309916769361</v>
      </c>
      <c r="C301" s="68">
        <f>A301*Sheet1!D36</f>
        <v>1305</v>
      </c>
      <c r="E301" s="68">
        <f t="shared" si="10"/>
        <v>5310.309916769361</v>
      </c>
      <c r="O301" s="106">
        <f>Sheet1!F74</f>
        <v>0.7015867243716952</v>
      </c>
    </row>
    <row r="302" spans="1:15" ht="12.75">
      <c r="A302">
        <v>88</v>
      </c>
      <c r="B302" s="68">
        <f t="shared" si="9"/>
        <v>6753.0875935344075</v>
      </c>
      <c r="C302" s="68">
        <f>A302*Sheet1!D36</f>
        <v>1320</v>
      </c>
      <c r="E302" s="68">
        <f t="shared" si="10"/>
        <v>5433.0875935344075</v>
      </c>
      <c r="O302" s="106">
        <f>Sheet1!F74</f>
        <v>0.7015867243716952</v>
      </c>
    </row>
    <row r="303" spans="1:15" ht="12.75">
      <c r="A303">
        <v>89</v>
      </c>
      <c r="B303" s="68">
        <f t="shared" si="9"/>
        <v>6892.268443748198</v>
      </c>
      <c r="C303" s="68">
        <f>A303*Sheet1!D36</f>
        <v>1335</v>
      </c>
      <c r="E303" s="68">
        <f t="shared" si="10"/>
        <v>5557.268443748198</v>
      </c>
      <c r="O303" s="106">
        <f>Sheet1!F74</f>
        <v>0.7015867243716952</v>
      </c>
    </row>
    <row r="304" spans="1:15" ht="12.75">
      <c r="A304">
        <v>90</v>
      </c>
      <c r="B304" s="68">
        <f t="shared" si="9"/>
        <v>7032.852467410731</v>
      </c>
      <c r="C304" s="68">
        <f>A304*Sheet1!D36</f>
        <v>1350</v>
      </c>
      <c r="E304" s="68">
        <f t="shared" si="10"/>
        <v>5682.852467410731</v>
      </c>
      <c r="O304" s="106">
        <f>Sheet1!F74</f>
        <v>0.7015867243716952</v>
      </c>
    </row>
    <row r="305" spans="1:15" ht="12.75">
      <c r="A305">
        <v>91</v>
      </c>
      <c r="B305" s="68">
        <f t="shared" si="9"/>
        <v>7174.839664522008</v>
      </c>
      <c r="C305" s="68">
        <f>A305*Sheet1!D36</f>
        <v>1365</v>
      </c>
      <c r="E305" s="68">
        <f t="shared" si="10"/>
        <v>5809.839664522008</v>
      </c>
      <c r="O305" s="106">
        <f>Sheet1!F74</f>
        <v>0.7015867243716952</v>
      </c>
    </row>
    <row r="306" spans="1:15" ht="12.75">
      <c r="A306">
        <v>92</v>
      </c>
      <c r="B306" s="68">
        <f t="shared" si="9"/>
        <v>7318.230035082029</v>
      </c>
      <c r="C306" s="68">
        <f>A306*Sheet1!D36</f>
        <v>1380</v>
      </c>
      <c r="E306" s="68">
        <f t="shared" si="10"/>
        <v>5938.230035082029</v>
      </c>
      <c r="O306" s="106">
        <f>Sheet1!F74</f>
        <v>0.7015867243716952</v>
      </c>
    </row>
    <row r="307" spans="1:15" ht="12.75">
      <c r="A307">
        <v>93</v>
      </c>
      <c r="B307" s="68">
        <f t="shared" si="9"/>
        <v>7463.023579090792</v>
      </c>
      <c r="C307" s="68">
        <f>A307*Sheet1!D36</f>
        <v>1395</v>
      </c>
      <c r="E307" s="68">
        <f t="shared" si="10"/>
        <v>6068.023579090792</v>
      </c>
      <c r="O307" s="106">
        <f>Sheet1!F74</f>
        <v>0.7015867243716952</v>
      </c>
    </row>
    <row r="308" spans="1:15" ht="12.75">
      <c r="A308">
        <v>94</v>
      </c>
      <c r="B308" s="68">
        <f t="shared" si="9"/>
        <v>7609.220296548299</v>
      </c>
      <c r="C308" s="68">
        <f>A308*Sheet1!D36</f>
        <v>1410</v>
      </c>
      <c r="E308" s="68">
        <f t="shared" si="10"/>
        <v>6199.220296548299</v>
      </c>
      <c r="O308" s="106">
        <f>Sheet1!F74</f>
        <v>0.7015867243716952</v>
      </c>
    </row>
    <row r="309" spans="1:15" ht="12.75">
      <c r="A309">
        <v>95</v>
      </c>
      <c r="B309" s="68">
        <f t="shared" si="9"/>
        <v>7756.820187454549</v>
      </c>
      <c r="C309" s="68">
        <f>A309*Sheet1!D36</f>
        <v>1425</v>
      </c>
      <c r="E309" s="68">
        <f t="shared" si="10"/>
        <v>6331.820187454549</v>
      </c>
      <c r="O309" s="106">
        <f>Sheet1!F74</f>
        <v>0.7015867243716952</v>
      </c>
    </row>
    <row r="310" spans="1:15" ht="12.75">
      <c r="A310">
        <v>96</v>
      </c>
      <c r="B310" s="68">
        <f t="shared" si="9"/>
        <v>7905.823251809543</v>
      </c>
      <c r="C310" s="68">
        <f>A310*Sheet1!D36</f>
        <v>1440</v>
      </c>
      <c r="E310" s="68">
        <f t="shared" si="10"/>
        <v>6465.823251809543</v>
      </c>
      <c r="O310" s="106">
        <f>Sheet1!F74</f>
        <v>0.7015867243716952</v>
      </c>
    </row>
    <row r="311" spans="1:15" ht="12.75">
      <c r="A311">
        <v>97</v>
      </c>
      <c r="B311" s="68">
        <f t="shared" si="9"/>
        <v>8056.229489613281</v>
      </c>
      <c r="C311" s="68">
        <f>A311*Sheet1!D36</f>
        <v>1455</v>
      </c>
      <c r="E311" s="68">
        <f t="shared" si="10"/>
        <v>6601.229489613281</v>
      </c>
      <c r="O311" s="106">
        <f>Sheet1!F74</f>
        <v>0.7015867243716952</v>
      </c>
    </row>
    <row r="312" spans="1:15" ht="12.75">
      <c r="A312">
        <v>98</v>
      </c>
      <c r="B312" s="68">
        <f t="shared" si="9"/>
        <v>8208.038900865762</v>
      </c>
      <c r="C312" s="68">
        <f>A312*Sheet1!D36</f>
        <v>1470</v>
      </c>
      <c r="E312" s="68">
        <f t="shared" si="10"/>
        <v>6738.038900865761</v>
      </c>
      <c r="O312" s="106">
        <f>Sheet1!F74</f>
        <v>0.7015867243716952</v>
      </c>
    </row>
    <row r="313" spans="1:15" ht="12.75">
      <c r="A313">
        <v>99</v>
      </c>
      <c r="B313" s="68">
        <f t="shared" si="9"/>
        <v>8361.251485566985</v>
      </c>
      <c r="C313" s="68">
        <f>A313*Sheet1!D36</f>
        <v>1485</v>
      </c>
      <c r="E313" s="68">
        <f t="shared" si="10"/>
        <v>6876.251485566985</v>
      </c>
      <c r="O313" s="106">
        <f>Sheet1!F74</f>
        <v>0.7015867243716952</v>
      </c>
    </row>
    <row r="314" spans="1:15" ht="12.75">
      <c r="A314">
        <v>100</v>
      </c>
      <c r="B314" s="68">
        <f t="shared" si="9"/>
        <v>8515.867243716952</v>
      </c>
      <c r="C314" s="68">
        <f>A314*Sheet1!D36</f>
        <v>1500</v>
      </c>
      <c r="E314" s="68">
        <f t="shared" si="10"/>
        <v>7015.8672437169525</v>
      </c>
      <c r="O314" s="106">
        <f>Sheet1!F74</f>
        <v>0.7015867243716952</v>
      </c>
    </row>
    <row r="315" spans="1:15" ht="12.75">
      <c r="A315">
        <v>105</v>
      </c>
      <c r="B315" s="68">
        <f t="shared" si="9"/>
        <v>9309.99363619794</v>
      </c>
      <c r="C315" s="68">
        <f>A315*Sheet1!D36</f>
        <v>1575</v>
      </c>
      <c r="E315" s="68">
        <f t="shared" si="10"/>
        <v>7734.99363619794</v>
      </c>
      <c r="O315" s="106">
        <f>Sheet1!F74</f>
        <v>0.7015867243716952</v>
      </c>
    </row>
    <row r="316" spans="1:15" ht="12.75">
      <c r="A316">
        <v>110</v>
      </c>
      <c r="B316" s="68">
        <f t="shared" si="9"/>
        <v>10139.199364897513</v>
      </c>
      <c r="C316" s="68">
        <f>A316*Sheet1!D36</f>
        <v>1650</v>
      </c>
      <c r="E316" s="68">
        <f t="shared" si="10"/>
        <v>8489.199364897513</v>
      </c>
      <c r="O316" s="106">
        <f>Sheet1!F74</f>
        <v>0.7015867243716952</v>
      </c>
    </row>
    <row r="317" spans="1:15" ht="12.75">
      <c r="A317">
        <v>115</v>
      </c>
      <c r="B317" s="68">
        <f t="shared" si="9"/>
        <v>11003.48442981567</v>
      </c>
      <c r="C317" s="68">
        <f>A317*Sheet1!D36</f>
        <v>1725</v>
      </c>
      <c r="E317" s="68">
        <f t="shared" si="10"/>
        <v>9278.48442981567</v>
      </c>
      <c r="O317" s="106">
        <f>Sheet1!F74</f>
        <v>0.7015867243716952</v>
      </c>
    </row>
    <row r="318" spans="1:15" ht="12.75">
      <c r="A318">
        <v>120</v>
      </c>
      <c r="B318" s="68">
        <f t="shared" si="9"/>
        <v>11902.848830952411</v>
      </c>
      <c r="C318" s="68">
        <f>A318*Sheet1!D36</f>
        <v>1800</v>
      </c>
      <c r="E318" s="68">
        <f t="shared" si="10"/>
        <v>10102.848830952411</v>
      </c>
      <c r="O318" s="106">
        <f>Sheet1!F74</f>
        <v>0.7015867243716952</v>
      </c>
    </row>
    <row r="319" spans="1:15" ht="12.75">
      <c r="A319">
        <v>125</v>
      </c>
      <c r="B319" s="68">
        <f t="shared" si="9"/>
        <v>12837.292568307737</v>
      </c>
      <c r="C319" s="68">
        <f>A319*Sheet1!D36</f>
        <v>1875</v>
      </c>
      <c r="E319" s="68">
        <f t="shared" si="10"/>
        <v>10962.292568307737</v>
      </c>
      <c r="O319" s="106">
        <f>Sheet1!F74</f>
        <v>0.7015867243716952</v>
      </c>
    </row>
    <row r="320" spans="1:15" ht="12.75">
      <c r="A320">
        <v>130</v>
      </c>
      <c r="B320" s="68">
        <f t="shared" si="9"/>
        <v>13806.815641881649</v>
      </c>
      <c r="C320" s="68">
        <f>A320*Sheet1!D36</f>
        <v>1950</v>
      </c>
      <c r="E320" s="68">
        <f t="shared" si="10"/>
        <v>11856.815641881649</v>
      </c>
      <c r="O320" s="106">
        <f>Sheet1!F74</f>
        <v>0.7015867243716952</v>
      </c>
    </row>
    <row r="321" spans="1:15" ht="12.75">
      <c r="A321">
        <v>135</v>
      </c>
      <c r="B321" s="68">
        <f t="shared" si="9"/>
        <v>14811.418051674145</v>
      </c>
      <c r="C321" s="68">
        <f>A321*Sheet1!D36</f>
        <v>2025</v>
      </c>
      <c r="E321" s="68">
        <f t="shared" si="10"/>
        <v>12786.418051674145</v>
      </c>
      <c r="O321" s="106">
        <f>Sheet1!F74</f>
        <v>0.7015867243716952</v>
      </c>
    </row>
    <row r="322" spans="1:15" ht="12.75">
      <c r="A322">
        <v>140</v>
      </c>
      <c r="B322" s="68">
        <f t="shared" si="9"/>
        <v>15851.099797685227</v>
      </c>
      <c r="C322" s="68">
        <f>A322*Sheet1!D36</f>
        <v>2100</v>
      </c>
      <c r="E322" s="68">
        <f t="shared" si="10"/>
        <v>13751.099797685227</v>
      </c>
      <c r="O322" s="106">
        <f>Sheet1!F74</f>
        <v>0.7015867243716952</v>
      </c>
    </row>
    <row r="323" spans="1:15" ht="12.75">
      <c r="A323">
        <v>145</v>
      </c>
      <c r="B323" s="68">
        <f t="shared" si="9"/>
        <v>16925.860879914893</v>
      </c>
      <c r="C323" s="68">
        <f>A323*Sheet1!D36</f>
        <v>2175</v>
      </c>
      <c r="E323" s="68">
        <f t="shared" si="10"/>
        <v>14750.860879914891</v>
      </c>
      <c r="O323" s="106">
        <f>Sheet1!F74</f>
        <v>0.7015867243716952</v>
      </c>
    </row>
    <row r="324" spans="1:15" ht="12.75">
      <c r="A324">
        <v>150</v>
      </c>
      <c r="B324" s="68">
        <f t="shared" si="9"/>
        <v>18035.701298363143</v>
      </c>
      <c r="C324" s="68">
        <f>A324*Sheet1!D36</f>
        <v>2250</v>
      </c>
      <c r="E324" s="68">
        <f t="shared" si="10"/>
        <v>15785.701298363143</v>
      </c>
      <c r="O324" s="106">
        <f>Sheet1!F74</f>
        <v>0.7015867243716952</v>
      </c>
    </row>
    <row r="325" spans="1:15" ht="12.75">
      <c r="A325">
        <v>155</v>
      </c>
      <c r="B325" s="68">
        <f aca="true" t="shared" si="11" ref="B325:B334">C325+E325</f>
        <v>19180.62105302998</v>
      </c>
      <c r="C325" s="68">
        <f>A325*Sheet1!D36</f>
        <v>2325</v>
      </c>
      <c r="E325" s="68">
        <f aca="true" t="shared" si="12" ref="E325:E334">(A325*A325)*O325</f>
        <v>16855.62105302998</v>
      </c>
      <c r="O325" s="106">
        <f>Sheet1!F74</f>
        <v>0.7015867243716952</v>
      </c>
    </row>
    <row r="326" spans="1:15" ht="12.75">
      <c r="A326">
        <v>160</v>
      </c>
      <c r="B326" s="68">
        <f t="shared" si="11"/>
        <v>20360.6201439154</v>
      </c>
      <c r="C326" s="68">
        <f>A326*Sheet1!D36</f>
        <v>2400</v>
      </c>
      <c r="E326" s="68">
        <f t="shared" si="12"/>
        <v>17960.6201439154</v>
      </c>
      <c r="O326" s="106">
        <f>Sheet1!F74</f>
        <v>0.7015867243716952</v>
      </c>
    </row>
    <row r="327" spans="1:15" ht="12.75">
      <c r="A327">
        <v>165</v>
      </c>
      <c r="B327" s="68">
        <f t="shared" si="11"/>
        <v>21575.698571019402</v>
      </c>
      <c r="C327" s="68">
        <f>A327*Sheet1!D36</f>
        <v>2475</v>
      </c>
      <c r="E327" s="68">
        <f t="shared" si="12"/>
        <v>19100.698571019402</v>
      </c>
      <c r="O327" s="106">
        <f>Sheet1!F74</f>
        <v>0.7015867243716952</v>
      </c>
    </row>
    <row r="328" spans="1:15" ht="12.75">
      <c r="A328">
        <v>170</v>
      </c>
      <c r="B328" s="68">
        <f t="shared" si="11"/>
        <v>22825.856334341992</v>
      </c>
      <c r="C328" s="68">
        <f>A328*Sheet1!D36</f>
        <v>2550</v>
      </c>
      <c r="E328" s="68">
        <f t="shared" si="12"/>
        <v>20275.856334341992</v>
      </c>
      <c r="O328" s="106">
        <f>Sheet1!F74</f>
        <v>0.7015867243716952</v>
      </c>
    </row>
    <row r="329" spans="1:15" ht="12.75">
      <c r="A329">
        <v>175</v>
      </c>
      <c r="B329" s="68">
        <f t="shared" si="11"/>
        <v>24111.093433883165</v>
      </c>
      <c r="C329" s="68">
        <f>A329*Sheet1!D36</f>
        <v>2625</v>
      </c>
      <c r="E329" s="68">
        <f t="shared" si="12"/>
        <v>21486.093433883165</v>
      </c>
      <c r="O329" s="106">
        <f>Sheet1!F74</f>
        <v>0.7015867243716952</v>
      </c>
    </row>
    <row r="330" spans="1:15" ht="12.75">
      <c r="A330">
        <v>180</v>
      </c>
      <c r="B330" s="68">
        <f t="shared" si="11"/>
        <v>25431.409869642925</v>
      </c>
      <c r="C330" s="68">
        <f>A330*Sheet1!D36</f>
        <v>2700</v>
      </c>
      <c r="E330" s="68">
        <f t="shared" si="12"/>
        <v>22731.409869642925</v>
      </c>
      <c r="O330" s="106">
        <f>Sheet1!F74</f>
        <v>0.7015867243716952</v>
      </c>
    </row>
    <row r="331" spans="1:15" ht="12.75">
      <c r="A331">
        <v>185</v>
      </c>
      <c r="B331" s="68">
        <f t="shared" si="11"/>
        <v>26786.805641621268</v>
      </c>
      <c r="C331" s="68">
        <f>A331*Sheet1!D36</f>
        <v>2775</v>
      </c>
      <c r="E331" s="68">
        <f t="shared" si="12"/>
        <v>24011.805641621268</v>
      </c>
      <c r="O331" s="106">
        <f>Sheet1!F74</f>
        <v>0.7015867243716952</v>
      </c>
    </row>
    <row r="332" spans="1:15" ht="12.75">
      <c r="A332">
        <v>190</v>
      </c>
      <c r="B332" s="68">
        <f t="shared" si="11"/>
        <v>28177.280749818197</v>
      </c>
      <c r="C332" s="68">
        <f>A332*Sheet1!D36</f>
        <v>2850</v>
      </c>
      <c r="E332" s="68">
        <f t="shared" si="12"/>
        <v>25327.280749818197</v>
      </c>
      <c r="O332" s="106">
        <f>Sheet1!F74</f>
        <v>0.7015867243716952</v>
      </c>
    </row>
    <row r="333" spans="1:15" ht="12.75">
      <c r="A333">
        <v>195</v>
      </c>
      <c r="B333" s="68">
        <f t="shared" si="11"/>
        <v>29602.83519423371</v>
      </c>
      <c r="C333" s="68">
        <f>A333*Sheet1!D36</f>
        <v>2925</v>
      </c>
      <c r="E333" s="68">
        <f t="shared" si="12"/>
        <v>26677.83519423371</v>
      </c>
      <c r="O333" s="106">
        <f>Sheet1!F74</f>
        <v>0.7015867243716952</v>
      </c>
    </row>
    <row r="334" spans="1:15" ht="12.75">
      <c r="A334">
        <v>200</v>
      </c>
      <c r="B334" s="68">
        <f t="shared" si="11"/>
        <v>31063.46897486781</v>
      </c>
      <c r="C334" s="68">
        <f>A334*Sheet1!D36</f>
        <v>3000</v>
      </c>
      <c r="E334" s="68">
        <f t="shared" si="12"/>
        <v>28063.46897486781</v>
      </c>
      <c r="O334" s="106">
        <f>Sheet1!F74</f>
        <v>0.7015867243716952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A. Georgi</cp:lastModifiedBy>
  <dcterms:created xsi:type="dcterms:W3CDTF">2010-09-12T17:15:02Z</dcterms:created>
  <dcterms:modified xsi:type="dcterms:W3CDTF">2020-01-23T21:10:44Z</dcterms:modified>
  <cp:category/>
  <cp:version/>
  <cp:contentType/>
  <cp:contentStatus/>
</cp:coreProperties>
</file>