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<sst xmlns="http://schemas.openxmlformats.org/spreadsheetml/2006/main" count="202" uniqueCount="136">
  <si>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</si>
  <si>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</si>
  <si>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</si>
  <si>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</si>
  <si>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</si>
  <si>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</si>
  <si>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</si>
  <si>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</si>
  <si>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</si>
  <si>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</si>
  <si>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</si>
  <si>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</si>
  <si>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</si>
  <si>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</si>
  <si>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</si>
  <si>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</si>
  <si>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</si>
  <si>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</si>
  <si>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</si>
  <si>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</si>
  <si>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</si>
  <si>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</si>
  <si>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</si>
  <si>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</si>
  <si>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</si>
  <si>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</si>
  <si>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</si>
  <si>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</si>
  <si>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</si>
  <si>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</si>
  <si>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</si>
  <si>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</si>
  <si>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</si>
  <si>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</si>
  <si>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</si>
  <si>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</si>
  <si>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</si>
  <si>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</si>
  <si>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</si>
  <si>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</si>
  <si>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</si>
  <si>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</si>
  <si>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</si>
  <si>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</si>
  <si>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</si>
  <si>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</si>
  <si>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</si>
  <si>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</si>
  <si>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</si>
  <si>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</si>
  <si>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</si>
  <si>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</si>
  <si>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</si>
  <si>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</si>
  <si>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</si>
  <si>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</si>
  <si>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</si>
  <si>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</si>
  <si>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</si>
  <si>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</si>
  <si>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</si>
  <si>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</si>
  <si>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</si>
  <si>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</si>
  <si>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</si>
  <si>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</si>
  <si>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</si>
  <si>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</si>
  <si>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</si>
  <si>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</si>
  <si>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</si>
  <si>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</si>
  <si>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</si>
  <si>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</si>
  <si>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</si>
  <si>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</si>
  <si>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</si>
  <si>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</si>
  <si>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</si>
  <si>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</si>
  <si>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</si>
  <si>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</si>
  <si>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</si>
  <si>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</si>
  <si>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</si>
  <si>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</si>
  <si>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</si>
  <si>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</si>
  <si>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</si>
  <si>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</si>
  <si>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</si>
  <si>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</si>
  <si>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</si>
  <si>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</si>
  <si>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</si>
  <si>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</si>
  <si>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</si>
  <si>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</si>
  <si>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</si>
  <si>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</si>
  <si>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</si>
  <si>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</si>
  <si>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</si>
  <si>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</si>
  <si>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</si>
  <si>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</si>
  <si>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</si>
  <si>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</si>
  <si>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</si>
  <si>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</si>
  <si>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</si>
  <si>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</si>
  <si>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</si>
  <si>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</si>
  <si>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</si>
  <si>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</si>
  <si>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</si>
  <si>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</si>
  <si>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</si>
  <si>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</si>
  <si>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</si>
  <si>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</si>
  <si>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</si>
  <si>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</si>
  <si>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</si>
  <si>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</si>
  <si>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</si>
  <si>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</si>
  <si>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V1.7</t>
  </si>
  <si>
    <t>Querschnitt</t>
  </si>
  <si>
    <t>max. Strom</t>
  </si>
  <si>
    <t>AC</t>
  </si>
  <si>
    <t>DC</t>
  </si>
  <si>
    <t>nicht wesentlich mehr als Feld G42, sonst nur kurzzeitig!</t>
  </si>
  <si>
    <t>zulässige Stromdichte [A/mm²]</t>
  </si>
  <si>
    <t>12M-9SP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</si>
</sst>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5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4.25"/>
      <color indexed="8"/>
      <name val="Arial"/>
      <family val="0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sz val="13.1"/>
      <color indexed="8"/>
      <name val="Arial"/>
      <family val="0"/>
    </font>
    <font>
      <b/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0" fillId="0" borderId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66" fontId="0" fillId="36" borderId="21" xfId="0" applyNumberForma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6" borderId="20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6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0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1" fillId="35" borderId="16" xfId="0" applyFont="1" applyFill="1" applyBorder="1" applyAlignment="1">
      <alignment/>
    </xf>
    <xf numFmtId="2" fontId="1" fillId="38" borderId="21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66" fontId="0" fillId="36" borderId="20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left"/>
    </xf>
    <xf numFmtId="166" fontId="0" fillId="36" borderId="22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166" fontId="1" fillId="36" borderId="22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66" fontId="7" fillId="36" borderId="22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0" borderId="46" xfId="0" applyBorder="1" applyAlignment="1">
      <alignment/>
    </xf>
    <xf numFmtId="10" fontId="0" fillId="0" borderId="0" xfId="0" applyNumberFormat="1" applyFill="1" applyAlignment="1">
      <alignment/>
    </xf>
    <xf numFmtId="0" fontId="0" fillId="37" borderId="47" xfId="0" applyFont="1" applyFill="1" applyBorder="1" applyAlignment="1">
      <alignment/>
    </xf>
    <xf numFmtId="166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166" fontId="0" fillId="37" borderId="26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0" xfId="0" applyNumberFormat="1" applyAlignment="1">
      <alignment/>
    </xf>
    <xf numFmtId="0" fontId="0" fillId="35" borderId="0" xfId="0" applyFill="1" applyAlignment="1">
      <alignment horizontal="right" indent="1"/>
    </xf>
    <xf numFmtId="0" fontId="0" fillId="35" borderId="0" xfId="0" applyFill="1" applyAlignment="1">
      <alignment horizontal="right"/>
    </xf>
    <xf numFmtId="166" fontId="1" fillId="34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1" fillId="36" borderId="21" xfId="0" applyNumberFormat="1" applyFont="1" applyFill="1" applyBorder="1" applyAlignment="1">
      <alignment/>
    </xf>
    <xf numFmtId="2" fontId="1" fillId="36" borderId="20" xfId="0" applyNumberFormat="1" applyFont="1" applyFill="1" applyBorder="1" applyAlignment="1">
      <alignment/>
    </xf>
    <xf numFmtId="2" fontId="1" fillId="36" borderId="22" xfId="0" applyNumberFormat="1" applyFont="1" applyFill="1" applyBorder="1" applyAlignment="1">
      <alignment/>
    </xf>
    <xf numFmtId="2" fontId="1" fillId="36" borderId="24" xfId="0" applyNumberFormat="1" applyFont="1" applyFill="1" applyBorder="1" applyAlignment="1">
      <alignment/>
    </xf>
    <xf numFmtId="2" fontId="0" fillId="38" borderId="2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166" fontId="54" fillId="36" borderId="22" xfId="0" applyNumberFormat="1" applyFont="1" applyFill="1" applyBorder="1" applyAlignment="1">
      <alignment horizontal="right"/>
    </xf>
    <xf numFmtId="0" fontId="0" fillId="37" borderId="0" xfId="0" applyFill="1" applyAlignment="1">
      <alignment horizontal="left" indent="1"/>
    </xf>
    <xf numFmtId="2" fontId="55" fillId="36" borderId="21" xfId="0" applyNumberFormat="1" applyFont="1" applyFill="1" applyBorder="1" applyAlignment="1">
      <alignment/>
    </xf>
    <xf numFmtId="2" fontId="54" fillId="34" borderId="24" xfId="0" applyNumberFormat="1" applyFont="1" applyFill="1" applyBorder="1" applyAlignment="1">
      <alignment horizontal="left"/>
    </xf>
    <xf numFmtId="0" fontId="53" fillId="34" borderId="2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5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55"/>
          <c:w val="0.78875"/>
          <c:h val="0.7625"/>
        </c:manualLayout>
      </c:layout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5.800000000000001</c:v>
                </c:pt>
                <c:pt idx="1">
                  <c:v>14.5</c:v>
                </c:pt>
                <c:pt idx="2">
                  <c:v>23.200000000000003</c:v>
                </c:pt>
                <c:pt idx="3">
                  <c:v>37.7</c:v>
                </c:pt>
                <c:pt idx="4">
                  <c:v>58</c:v>
                </c:pt>
                <c:pt idx="5">
                  <c:v>81.19999999999999</c:v>
                </c:pt>
                <c:pt idx="6">
                  <c:v>110.19999999999999</c:v>
                </c:pt>
                <c:pt idx="7">
                  <c:v>142.10000000000002</c:v>
                </c:pt>
                <c:pt idx="8">
                  <c:v>182.7</c:v>
                </c:pt>
                <c:pt idx="9">
                  <c:v>223.3</c:v>
                </c:pt>
                <c:pt idx="10">
                  <c:v>272.6</c:v>
                </c:pt>
                <c:pt idx="11">
                  <c:v>324.79999999999995</c:v>
                </c:pt>
                <c:pt idx="12">
                  <c:v>379.9</c:v>
                </c:pt>
                <c:pt idx="13">
                  <c:v>437.9</c:v>
                </c:pt>
                <c:pt idx="14">
                  <c:v>501.70000000000005</c:v>
                </c:pt>
                <c:pt idx="15">
                  <c:v>568.4000000000001</c:v>
                </c:pt>
                <c:pt idx="16">
                  <c:v>638</c:v>
                </c:pt>
                <c:pt idx="17">
                  <c:v>710.5</c:v>
                </c:pt>
                <c:pt idx="18">
                  <c:v>783</c:v>
                </c:pt>
                <c:pt idx="19">
                  <c:v>855.5</c:v>
                </c:pt>
                <c:pt idx="20">
                  <c:v>942.5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21194172"/>
        <c:axId val="56529821"/>
      </c:scatterChart>
      <c:valAx>
        <c:axId val="21194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9821"/>
        <c:crossesAt val="0"/>
        <c:crossBetween val="midCat"/>
        <c:dispUnits/>
        <c:majorUnit val="1"/>
      </c:valAx>
      <c:valAx>
        <c:axId val="56529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4172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385"/>
          <c:w val="0.14425"/>
          <c:h val="0.1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9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775"/>
          <c:w val="0.816"/>
          <c:h val="0.77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5.800000000000001</c:v>
                </c:pt>
                <c:pt idx="1">
                  <c:v>14.5</c:v>
                </c:pt>
                <c:pt idx="2">
                  <c:v>23.200000000000003</c:v>
                </c:pt>
                <c:pt idx="3">
                  <c:v>40.599999999999994</c:v>
                </c:pt>
                <c:pt idx="4">
                  <c:v>58</c:v>
                </c:pt>
                <c:pt idx="5">
                  <c:v>84.1</c:v>
                </c:pt>
                <c:pt idx="6">
                  <c:v>113.1</c:v>
                </c:pt>
                <c:pt idx="7">
                  <c:v>150.8</c:v>
                </c:pt>
                <c:pt idx="8">
                  <c:v>191.39999999999998</c:v>
                </c:pt>
                <c:pt idx="9">
                  <c:v>237.79999999999998</c:v>
                </c:pt>
                <c:pt idx="10">
                  <c:v>292.9</c:v>
                </c:pt>
                <c:pt idx="11">
                  <c:v>350.9</c:v>
                </c:pt>
                <c:pt idx="12">
                  <c:v>414.70000000000005</c:v>
                </c:pt>
                <c:pt idx="13">
                  <c:v>484.29999999999995</c:v>
                </c:pt>
                <c:pt idx="14">
                  <c:v>559.7</c:v>
                </c:pt>
                <c:pt idx="15">
                  <c:v>638</c:v>
                </c:pt>
                <c:pt idx="16">
                  <c:v>725</c:v>
                </c:pt>
                <c:pt idx="17">
                  <c:v>812</c:v>
                </c:pt>
                <c:pt idx="18">
                  <c:v>899</c:v>
                </c:pt>
                <c:pt idx="19">
                  <c:v>1000.5</c:v>
                </c:pt>
                <c:pt idx="20">
                  <c:v>1102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39006342"/>
        <c:axId val="15512759"/>
      </c:scatterChart>
      <c:valAx>
        <c:axId val="39006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12759"/>
        <c:crossesAt val="0"/>
        <c:crossBetween val="midCat"/>
        <c:dispUnits/>
        <c:majorUnit val="1"/>
      </c:valAx>
      <c:valAx>
        <c:axId val="15512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6342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44275"/>
          <c:w val="0.1162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Diagramm 1"/>
        <xdr:cNvGraphicFramePr/>
      </xdr:nvGraphicFramePr>
      <xdr:xfrm>
        <a:off x="295275" y="15925800"/>
        <a:ext cx="85248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Diagramm 2"/>
        <xdr:cNvGraphicFramePr/>
      </xdr:nvGraphicFramePr>
      <xdr:xfrm>
        <a:off x="304800" y="20678775"/>
        <a:ext cx="85153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 descr="legend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447675"/>
          <a:ext cx="4171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95" zoomScaleNormal="95" zoomScalePageLayoutView="0" workbookViewId="0" topLeftCell="A16">
      <selection activeCell="D24" sqref="D24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9.7109375" style="0" customWidth="1"/>
    <col min="7" max="7" width="15.7109375" style="0" customWidth="1"/>
    <col min="8" max="8" width="9.28125" style="0" customWidth="1"/>
  </cols>
  <sheetData>
    <row r="1" spans="2:5" s="1" customFormat="1" ht="18">
      <c r="B1" s="2" t="s">
        <v>128</v>
      </c>
      <c r="E1" s="2" t="s">
        <v>135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5">
        <v>6</v>
      </c>
      <c r="E5" s="16" t="s">
        <v>6</v>
      </c>
      <c r="F5" s="17">
        <f>(D6*D5*60)/(2*PI()*(D7/2))</f>
        <v>143.2394487827058</v>
      </c>
      <c r="G5" s="13" t="s">
        <v>7</v>
      </c>
    </row>
    <row r="6" spans="2:7" ht="12.75">
      <c r="B6" s="14" t="s">
        <v>8</v>
      </c>
      <c r="C6" s="12" t="s">
        <v>9</v>
      </c>
      <c r="D6" s="18">
        <v>3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2.4</v>
      </c>
      <c r="E7" s="16" t="s">
        <v>12</v>
      </c>
      <c r="F7" s="21">
        <f>F5/60</f>
        <v>2.3873241463784303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35">
        <v>9</v>
      </c>
      <c r="E11" s="36" t="s">
        <v>17</v>
      </c>
      <c r="F11" s="37">
        <f>(D14+(D16*2)+D17+D15+(D16*2))*D11/2/1000</f>
        <v>0.639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101.70000863572112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60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40</v>
      </c>
      <c r="E14" s="36" t="s">
        <v>26</v>
      </c>
      <c r="F14" s="21">
        <f>(F5/60)*F11</f>
        <v>1.525500129535817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20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42">
        <v>20</v>
      </c>
      <c r="E16" s="31"/>
      <c r="F16" s="31"/>
      <c r="G16" s="32"/>
      <c r="K16" s="3"/>
    </row>
    <row r="17" spans="2:11" ht="12.75">
      <c r="B17" s="29" t="s">
        <v>32</v>
      </c>
      <c r="C17" s="29" t="s">
        <v>33</v>
      </c>
      <c r="D17" s="18">
        <v>2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10</v>
      </c>
      <c r="E18" s="36" t="s">
        <v>36</v>
      </c>
      <c r="F18" s="45">
        <f>(D11*(D15+(D16*2)+(D17*2))/PI())/10/1.25+(0.2*D18)+(2*D13/10)+(4*D16/10)</f>
        <v>36.66771955534907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40">
        <f>(D11*(D15+(D16*2)+(D17*2))/PI())/10/1.25-(2*D16/10)+(2*D13/10)+(4*D16/10)+2</f>
        <v>32.66771955534907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1.43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</v>
      </c>
      <c r="K22" s="3"/>
    </row>
    <row r="23" spans="2:11" ht="12.75">
      <c r="B23" s="14" t="s">
        <v>43</v>
      </c>
      <c r="C23" s="11" t="s">
        <v>44</v>
      </c>
      <c r="D23" s="35">
        <v>15</v>
      </c>
      <c r="F23" s="54"/>
      <c r="G23" s="13"/>
      <c r="H23" s="55" t="s">
        <v>45</v>
      </c>
      <c r="I23" s="56">
        <v>1.38</v>
      </c>
      <c r="K23" s="3"/>
    </row>
    <row r="24" spans="2:11" ht="12.75">
      <c r="B24" s="14" t="s">
        <v>46</v>
      </c>
      <c r="C24" s="57" t="s">
        <v>47</v>
      </c>
      <c r="D24" s="42">
        <v>20</v>
      </c>
      <c r="E24" s="58" t="s">
        <v>48</v>
      </c>
      <c r="F24" s="54"/>
      <c r="G24" s="13"/>
      <c r="H24" s="55" t="s">
        <v>49</v>
      </c>
      <c r="I24" s="56">
        <v>1.32</v>
      </c>
      <c r="K24" s="3"/>
    </row>
    <row r="25" spans="2:11" ht="12.75">
      <c r="B25" s="14" t="s">
        <v>50</v>
      </c>
      <c r="C25" s="10" t="s">
        <v>51</v>
      </c>
      <c r="D25" s="18">
        <v>1.32</v>
      </c>
      <c r="E25" s="59" t="s">
        <v>52</v>
      </c>
      <c r="F25" s="60">
        <f>D25-((D25*(D24/(2*D23)))*0.5)</f>
        <v>0.8800000000000001</v>
      </c>
      <c r="G25" s="13" t="s">
        <v>53</v>
      </c>
      <c r="H25" s="55" t="s">
        <v>54</v>
      </c>
      <c r="I25" s="56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1.25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57</v>
      </c>
      <c r="C29" s="31" t="s">
        <v>58</v>
      </c>
      <c r="D29" s="128">
        <v>29</v>
      </c>
      <c r="E29" s="125"/>
      <c r="F29" s="31"/>
      <c r="G29" s="32"/>
    </row>
    <row r="30" spans="2:7" ht="12.75">
      <c r="B30" s="33" t="s">
        <v>59</v>
      </c>
      <c r="C30" s="31" t="s">
        <v>25</v>
      </c>
      <c r="D30" s="18">
        <v>30</v>
      </c>
      <c r="E30" s="31"/>
      <c r="F30" s="31"/>
      <c r="G30" s="32"/>
    </row>
    <row r="31" spans="2:7" ht="12.75">
      <c r="B31" s="33" t="s">
        <v>60</v>
      </c>
      <c r="C31" s="31" t="s">
        <v>61</v>
      </c>
      <c r="D31" s="18">
        <v>60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8">
        <v>12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68">
        <f>((((D29+1.4)/(SQRT(D33)*SQRT(2)))/((2*D32*F25*F7*D30/1000*D31/1000)*(D11/D33))))</f>
        <v>45.582579074215126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78.96326725027801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26.25" thickBot="1">
      <c r="B40" s="10"/>
      <c r="C40" s="11"/>
      <c r="D40" s="12"/>
      <c r="E40" s="113" t="s">
        <v>129</v>
      </c>
      <c r="F40" s="123" t="s">
        <v>134</v>
      </c>
      <c r="G40" s="114" t="s">
        <v>130</v>
      </c>
    </row>
    <row r="41" spans="2:8" ht="13.5" thickBot="1">
      <c r="B41" s="14" t="s">
        <v>71</v>
      </c>
      <c r="C41" s="12" t="s">
        <v>72</v>
      </c>
      <c r="D41" s="15">
        <v>1</v>
      </c>
      <c r="E41" s="21">
        <f>D43*3.14/4*D41^2</f>
        <v>1.57</v>
      </c>
      <c r="F41" s="115">
        <v>4</v>
      </c>
      <c r="G41" s="21">
        <f>E41*F41</f>
        <v>6.28</v>
      </c>
      <c r="H41" t="s">
        <v>131</v>
      </c>
    </row>
    <row r="42" spans="2:9" ht="16.5" thickBot="1">
      <c r="B42" s="14" t="s">
        <v>73</v>
      </c>
      <c r="C42" s="12" t="s">
        <v>74</v>
      </c>
      <c r="D42" s="18">
        <v>1.8</v>
      </c>
      <c r="E42" s="12"/>
      <c r="F42" s="12"/>
      <c r="G42" s="126">
        <f>G41*1.28</f>
        <v>8.038400000000001</v>
      </c>
      <c r="H42" t="s">
        <v>132</v>
      </c>
      <c r="I42" s="116"/>
    </row>
    <row r="43" spans="2:7" ht="12.75">
      <c r="B43" s="14" t="s">
        <v>75</v>
      </c>
      <c r="C43" s="10" t="s">
        <v>76</v>
      </c>
      <c r="D43" s="18">
        <v>2</v>
      </c>
      <c r="E43" s="12"/>
      <c r="F43" s="12"/>
      <c r="G43" s="13"/>
    </row>
    <row r="44" spans="2:7" ht="12.75">
      <c r="B44" s="14" t="s">
        <v>77</v>
      </c>
      <c r="C44" s="54" t="s">
        <v>78</v>
      </c>
      <c r="D44" s="18">
        <v>0.2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7" ht="12.75">
      <c r="B47" s="67" t="s">
        <v>66</v>
      </c>
      <c r="C47" s="12"/>
      <c r="D47" s="12"/>
      <c r="E47" s="73" t="s">
        <v>82</v>
      </c>
      <c r="F47" s="74">
        <f>(PI()*((D41/2)*(D41/2))*F35*D43*D42)/D16</f>
        <v>6.444085299805354</v>
      </c>
      <c r="G47" s="13" t="s">
        <v>21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121">
        <f>(PI()*((D41/2)*(D41/2))*F37*D43*D42)/D16</f>
        <v>11.16316891336144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118">
        <f>D43*F35*(D13*2+D14+D15+D16*2)/1000</f>
        <v>20.056334792654656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119">
        <f>F53*D11</f>
        <v>180.50701313389192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120">
        <f>100*PI()*(D41/2)^2*(F53/100)*8.96*D11*D43</f>
        <v>2540.516188595263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D43*F37*(D13*2+D14+D15+D16*2)/1000</f>
        <v>34.743837590122325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312.6945383111009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4400.967712403614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117">
        <f>(((F53/D43)*D63*D11*2/D33)/((PI()*((D41/2)*(D41/2)))*D43))</f>
        <v>0.6818250460981651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((((F57/D43)*D63*D11*2/D33)/((PI()*((D41/2)*(D41/2)))*D43)))/3</f>
        <v>0.3937113288048381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334.00244420499547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35</v>
      </c>
      <c r="E74" s="85" t="s">
        <v>102</v>
      </c>
      <c r="F74" s="88">
        <f>SQRT((D29*D29+2*F73*F65)/(2*F65*F65)-SQRT((D29^2+2*F73*F65)^2/(4*F65^4)-(F73^2/F65^2)))</f>
        <v>9.427640098571285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273.4015628585671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127">
        <v>7</v>
      </c>
      <c r="E76" s="90" t="s">
        <v>108</v>
      </c>
      <c r="F76" s="91">
        <f>F75*100/F73</f>
        <v>81.85615632524106</v>
      </c>
      <c r="G76" s="32" t="s">
        <v>101</v>
      </c>
      <c r="I76" s="92"/>
    </row>
    <row r="77" spans="2:9" ht="12.75">
      <c r="B77" s="29"/>
      <c r="C77" s="31"/>
      <c r="D77" s="32"/>
      <c r="E77" s="90" t="s">
        <v>109</v>
      </c>
      <c r="F77" s="93">
        <f>F74^2*F65</f>
        <v>60.600881346428345</v>
      </c>
      <c r="G77" s="32" t="s">
        <v>99</v>
      </c>
      <c r="I77" s="70"/>
    </row>
    <row r="78" spans="2:9" ht="12.75">
      <c r="B78" s="83"/>
      <c r="C78" s="39"/>
      <c r="D78" s="94"/>
      <c r="E78" s="85" t="s">
        <v>110</v>
      </c>
      <c r="F78" s="88">
        <f>D75*F74</f>
        <v>13.198696137999798</v>
      </c>
      <c r="G78" s="32" t="s">
        <v>99</v>
      </c>
      <c r="I78" s="70"/>
    </row>
    <row r="79" spans="1:9" ht="12.75">
      <c r="A79" s="95"/>
      <c r="B79" s="29"/>
      <c r="C79" s="31"/>
      <c r="D79" s="32"/>
      <c r="E79" s="85" t="s">
        <v>111</v>
      </c>
      <c r="F79" s="88">
        <f>F75-F78</f>
        <v>260.20286672056733</v>
      </c>
      <c r="G79" s="32" t="s">
        <v>99</v>
      </c>
      <c r="I79" s="70"/>
    </row>
    <row r="80" spans="1:9" ht="12.75">
      <c r="A80" s="96"/>
      <c r="B80" s="29"/>
      <c r="C80" s="39"/>
      <c r="D80" s="97"/>
      <c r="E80" s="98" t="s">
        <v>112</v>
      </c>
      <c r="F80" s="124">
        <f>F79/D29</f>
        <v>8.972512645536804</v>
      </c>
      <c r="G80" s="32" t="s">
        <v>103</v>
      </c>
      <c r="H80" s="122" t="s">
        <v>133</v>
      </c>
      <c r="I80" s="70"/>
    </row>
    <row r="81" spans="1:9" ht="12.75">
      <c r="A81" s="99"/>
      <c r="B81" s="29"/>
      <c r="C81" s="39"/>
      <c r="D81" s="97"/>
      <c r="E81" s="90" t="s">
        <v>113</v>
      </c>
      <c r="F81" s="91">
        <f>F79*100/F73</f>
        <v>77.90447981298804</v>
      </c>
      <c r="G81" s="32" t="s">
        <v>101</v>
      </c>
      <c r="I81" s="100"/>
    </row>
    <row r="82" spans="1:9" ht="13.5" thickBot="1">
      <c r="A82" s="99"/>
      <c r="B82" s="83"/>
      <c r="C82" s="39"/>
      <c r="D82" s="94"/>
      <c r="E82" s="101" t="s">
        <v>114</v>
      </c>
      <c r="F82" s="102">
        <f>F81*D74/100</f>
        <v>27.266567934545815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3"/>
      <c r="E84" s="82" t="s">
        <v>69</v>
      </c>
      <c r="F84" s="48"/>
      <c r="G84" s="32"/>
      <c r="I84" s="3"/>
    </row>
    <row r="85" spans="2:9" ht="12.75">
      <c r="B85" s="83"/>
      <c r="C85" s="103"/>
      <c r="D85" s="32"/>
      <c r="E85" s="85" t="s">
        <v>98</v>
      </c>
      <c r="F85" s="86">
        <f>(0.5*D73*(PI()*((D7/2)*(D7/2)))*(D76*D76*D76)*(D74/100))</f>
        <v>334.00244420499547</v>
      </c>
      <c r="G85" s="32" t="s">
        <v>99</v>
      </c>
      <c r="I85" s="3"/>
    </row>
    <row r="86" spans="2:9" ht="12.75">
      <c r="B86" s="83"/>
      <c r="C86" s="103"/>
      <c r="D86" s="32"/>
      <c r="E86" s="85" t="s">
        <v>102</v>
      </c>
      <c r="F86" s="88">
        <f>SQRT((D29*D29+2*F85*F67)/(2*F67*F67)-SQRT((D29^2+2*F85*F67)^2/(4*F67^4)-(F85^2/F67^2)))</f>
        <v>10.125429538819953</v>
      </c>
      <c r="G86" s="32" t="s">
        <v>103</v>
      </c>
      <c r="I86" s="3"/>
    </row>
    <row r="87" spans="2:9" ht="12.75">
      <c r="B87" s="83"/>
      <c r="C87" s="103"/>
      <c r="D87" s="32"/>
      <c r="E87" s="90" t="s">
        <v>106</v>
      </c>
      <c r="F87" s="91">
        <f>F85-F86^2*F67</f>
        <v>293.6374566257794</v>
      </c>
      <c r="G87" s="32" t="s">
        <v>99</v>
      </c>
      <c r="I87" s="3"/>
    </row>
    <row r="88" spans="2:7" ht="12.75">
      <c r="B88" s="83"/>
      <c r="C88" s="103"/>
      <c r="D88" s="32"/>
      <c r="E88" s="90" t="s">
        <v>108</v>
      </c>
      <c r="F88" s="91">
        <f>F87*100/F85</f>
        <v>87.91476281699248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3">
        <f>F86^2*F67</f>
        <v>40.36498757921607</v>
      </c>
      <c r="G89" s="32" t="s">
        <v>99</v>
      </c>
    </row>
    <row r="90" spans="2:7" ht="12.75">
      <c r="B90" s="83"/>
      <c r="C90" s="103"/>
      <c r="D90" s="32"/>
      <c r="E90" s="85" t="s">
        <v>110</v>
      </c>
      <c r="F90" s="88">
        <f>D75*F86</f>
        <v>14.175601354347933</v>
      </c>
      <c r="G90" s="32" t="s">
        <v>99</v>
      </c>
    </row>
    <row r="91" spans="2:7" ht="12.75">
      <c r="B91" s="83"/>
      <c r="C91" s="103"/>
      <c r="D91" s="32"/>
      <c r="E91" s="85" t="s">
        <v>111</v>
      </c>
      <c r="F91" s="88">
        <f>F87-F90</f>
        <v>279.4618552714315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9.636615699014879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83.67060185341354</v>
      </c>
      <c r="G93" s="32" t="s">
        <v>101</v>
      </c>
    </row>
    <row r="94" spans="2:7" ht="12.75">
      <c r="B94" s="29"/>
      <c r="C94" s="39"/>
      <c r="D94" s="32"/>
      <c r="E94" s="104" t="s">
        <v>114</v>
      </c>
      <c r="F94" s="102">
        <f>F88*D74/100</f>
        <v>30.770166985947366</v>
      </c>
      <c r="G94" s="32" t="s">
        <v>101</v>
      </c>
    </row>
    <row r="95" spans="2:7" ht="12.75">
      <c r="B95" s="72"/>
      <c r="C95" s="49"/>
      <c r="D95" s="49"/>
      <c r="E95" s="105"/>
      <c r="F95" s="106"/>
      <c r="G95" s="51"/>
    </row>
    <row r="96" spans="2:8" ht="18">
      <c r="B96" s="107" t="s">
        <v>66</v>
      </c>
      <c r="C96" s="108"/>
      <c r="D96" s="108"/>
      <c r="E96" s="108"/>
      <c r="F96" s="108"/>
      <c r="G96" s="109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0"/>
      <c r="B125" s="107" t="s">
        <v>115</v>
      </c>
      <c r="C125" s="108"/>
      <c r="D125" s="108"/>
      <c r="E125" s="108"/>
      <c r="F125" s="108"/>
      <c r="G125" s="111"/>
    </row>
    <row r="126" spans="6:7" ht="12.75">
      <c r="F126" s="31"/>
      <c r="G126" s="110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$D$24-(2*$D$44)-(2*$D$45)</formula>
    </cfRule>
  </conditionalFormatting>
  <conditionalFormatting sqref="F49">
    <cfRule type="cellIs" priority="2" dxfId="0" operator="greaterThan" stopIfTrue="1">
      <formula>$D$24-(2*$D$44)-(2*$D$45)</formula>
    </cfRule>
  </conditionalFormatting>
  <dataValidations count="1">
    <dataValidation type="list" allowBlank="1" showErrorMessage="1" sqref="D25">
      <formula1>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2.906818250460982</v>
      </c>
      <c r="C5" s="70">
        <f>A5*Sheet1!D29</f>
        <v>2.9000000000000004</v>
      </c>
      <c r="E5" s="70">
        <f aca="true" t="shared" si="1" ref="E5:E68">(A5*A5)*O5</f>
        <v>0.006818250460981652</v>
      </c>
      <c r="I5" s="112"/>
      <c r="O5" s="70">
        <f>Sheet1!F65</f>
        <v>0.6818250460981651</v>
      </c>
      <c r="P5" s="112"/>
    </row>
    <row r="6" spans="1:15" ht="12.75">
      <c r="A6">
        <v>0.2</v>
      </c>
      <c r="B6" s="70">
        <f t="shared" si="0"/>
        <v>5.827273001843928</v>
      </c>
      <c r="C6" s="70">
        <f>A6*Sheet1!D29</f>
        <v>5.800000000000001</v>
      </c>
      <c r="E6" s="70">
        <f t="shared" si="1"/>
        <v>0.027273001843926607</v>
      </c>
      <c r="I6" s="112"/>
      <c r="O6" s="70">
        <f>Sheet1!F65</f>
        <v>0.6818250460981651</v>
      </c>
    </row>
    <row r="7" spans="1:15" ht="12.75">
      <c r="A7">
        <v>0.3</v>
      </c>
      <c r="B7" s="70">
        <f t="shared" si="0"/>
        <v>8.761364254148834</v>
      </c>
      <c r="C7" s="70">
        <f>A7*Sheet1!D29</f>
        <v>8.7</v>
      </c>
      <c r="E7" s="70">
        <f t="shared" si="1"/>
        <v>0.061364254148834854</v>
      </c>
      <c r="H7">
        <v>2</v>
      </c>
      <c r="I7" s="112">
        <f>(0.5*Sheet1!D73*(3.141593*((Sheet1!D7/2)*(Sheet1!D7/2)))*(H7*H7*H7)*(Sheet1!D74/100))</f>
        <v>7.79014533024</v>
      </c>
      <c r="J7" s="70">
        <f>VLOOKUP(I7,B5:C334,2,TRUE)</f>
        <v>5.800000000000001</v>
      </c>
      <c r="K7" s="70">
        <f>J7/Sheet1!D29*Sheet1!D75</f>
        <v>0.27999999999999997</v>
      </c>
      <c r="L7" s="70">
        <f aca="true" t="shared" si="2" ref="L7:L27">J7-K7</f>
        <v>5.5200000000000005</v>
      </c>
      <c r="O7" s="70">
        <f>Sheet1!F65</f>
        <v>0.6818250460981651</v>
      </c>
    </row>
    <row r="8" spans="1:15" ht="12.75">
      <c r="A8">
        <v>0.4</v>
      </c>
      <c r="B8" s="70">
        <f t="shared" si="0"/>
        <v>11.709092007375707</v>
      </c>
      <c r="C8" s="70">
        <f>A8*Sheet1!D29</f>
        <v>11.600000000000001</v>
      </c>
      <c r="E8" s="70">
        <f t="shared" si="1"/>
        <v>0.10909200737570643</v>
      </c>
      <c r="H8">
        <v>2.5</v>
      </c>
      <c r="I8" s="112">
        <f>(0.5*Sheet1!D73*(3.141593*((Sheet1!D7/2)*(Sheet1!D7/2)))*(H8*H8*H8)*(Sheet1!D74/100))</f>
        <v>15.215127598125</v>
      </c>
      <c r="J8" s="70">
        <f>VLOOKUP(I8,B5:C334,2,TRUE)</f>
        <v>14.5</v>
      </c>
      <c r="K8" s="70">
        <f>J8/Sheet1!D29*Sheet1!D75</f>
        <v>0.7</v>
      </c>
      <c r="L8" s="70">
        <f t="shared" si="2"/>
        <v>13.8</v>
      </c>
      <c r="O8" s="70">
        <f>Sheet1!F65</f>
        <v>0.6818250460981651</v>
      </c>
    </row>
    <row r="9" spans="1:15" ht="12.75">
      <c r="A9">
        <v>0.5</v>
      </c>
      <c r="B9" s="70">
        <f t="shared" si="0"/>
        <v>14.67045626152454</v>
      </c>
      <c r="C9" s="70">
        <f>A9*Sheet1!D29</f>
        <v>14.5</v>
      </c>
      <c r="E9" s="70">
        <f t="shared" si="1"/>
        <v>0.17045626152454127</v>
      </c>
      <c r="H9">
        <v>3</v>
      </c>
      <c r="I9" s="112">
        <f>(0.5*Sheet1!D73*(3.141593*((Sheet1!D7/2)*(Sheet1!D7/2)))*(H9*H9*H9)*(Sheet1!D74/100))</f>
        <v>26.29174048956</v>
      </c>
      <c r="J9" s="70">
        <f>VLOOKUP(I9,B5:C334,2,TRUE)</f>
        <v>23.200000000000003</v>
      </c>
      <c r="K9" s="70">
        <f>J9/Sheet1!D29*Sheet1!D75</f>
        <v>1.1199999999999999</v>
      </c>
      <c r="L9" s="70">
        <f t="shared" si="2"/>
        <v>22.080000000000002</v>
      </c>
      <c r="O9" s="70">
        <f>Sheet1!F65</f>
        <v>0.6818250460981651</v>
      </c>
    </row>
    <row r="10" spans="1:15" ht="12.75">
      <c r="A10">
        <v>0.6</v>
      </c>
      <c r="B10" s="70">
        <f t="shared" si="0"/>
        <v>17.645457016595337</v>
      </c>
      <c r="C10" s="70">
        <f>A10*Sheet1!D29</f>
        <v>17.4</v>
      </c>
      <c r="E10" s="70">
        <f t="shared" si="1"/>
        <v>0.24545701659533942</v>
      </c>
      <c r="H10">
        <v>3.5</v>
      </c>
      <c r="I10" s="112">
        <f>(0.5*Sheet1!D73*(3.141593*((Sheet1!D7/2)*(Sheet1!D7/2)))*(H10*H10*H10)*(Sheet1!D74/100))</f>
        <v>41.750310129255</v>
      </c>
      <c r="J10" s="70">
        <f>VLOOKUP(I10,B5:C334,2,TRUE)</f>
        <v>37.7</v>
      </c>
      <c r="K10" s="70">
        <f>J10/Sheet1!D29*Sheet1!D75</f>
        <v>1.8199999999999998</v>
      </c>
      <c r="L10" s="70">
        <f t="shared" si="2"/>
        <v>35.88</v>
      </c>
      <c r="O10" s="70">
        <f>Sheet1!F65</f>
        <v>0.6818250460981651</v>
      </c>
    </row>
    <row r="11" spans="1:15" ht="12.75">
      <c r="A11">
        <v>0.7</v>
      </c>
      <c r="B11" s="70">
        <f t="shared" si="0"/>
        <v>20.634094272588097</v>
      </c>
      <c r="C11" s="70">
        <f>A11*Sheet1!D29</f>
        <v>20.299999999999997</v>
      </c>
      <c r="E11" s="70">
        <f t="shared" si="1"/>
        <v>0.33409427258810087</v>
      </c>
      <c r="H11">
        <v>4</v>
      </c>
      <c r="I11" s="112">
        <f>(0.5*Sheet1!D73*(3.141593*((Sheet1!D7/2)*(Sheet1!D7/2)))*(H11*H11*H11)*(Sheet1!D74/100))</f>
        <v>62.32116264192</v>
      </c>
      <c r="J11" s="70">
        <f>VLOOKUP(I11,B5:C334,2,TRUE)</f>
        <v>58</v>
      </c>
      <c r="K11" s="70">
        <f>J11/Sheet1!D29*Sheet1!D75</f>
        <v>2.8</v>
      </c>
      <c r="L11" s="70">
        <f t="shared" si="2"/>
        <v>55.2</v>
      </c>
      <c r="O11" s="70">
        <f>Sheet1!F65</f>
        <v>0.6818250460981651</v>
      </c>
    </row>
    <row r="12" spans="1:15" ht="12.75">
      <c r="A12">
        <v>0.8</v>
      </c>
      <c r="B12" s="70">
        <f t="shared" si="0"/>
        <v>23.63636802950283</v>
      </c>
      <c r="C12" s="70">
        <f>A12*Sheet1!D29</f>
        <v>23.200000000000003</v>
      </c>
      <c r="E12" s="70">
        <f t="shared" si="1"/>
        <v>0.4363680295028257</v>
      </c>
      <c r="H12">
        <v>4.5</v>
      </c>
      <c r="I12" s="112">
        <f>(0.5*Sheet1!D73*(3.141593*((Sheet1!D7/2)*(Sheet1!D7/2)))*(H12*H12*H12)*(Sheet1!D74/100))</f>
        <v>88.734624152265</v>
      </c>
      <c r="J12" s="70">
        <f>VLOOKUP(I12,B5:C334,2,TRUE)</f>
        <v>81.19999999999999</v>
      </c>
      <c r="K12" s="70">
        <f>J12/Sheet1!D29*Sheet1!D75</f>
        <v>3.9199999999999995</v>
      </c>
      <c r="L12" s="70">
        <f t="shared" si="2"/>
        <v>77.27999999999999</v>
      </c>
      <c r="O12" s="70">
        <f>Sheet1!F65</f>
        <v>0.6818250460981651</v>
      </c>
    </row>
    <row r="13" spans="1:15" ht="12.75">
      <c r="A13">
        <v>0.9</v>
      </c>
      <c r="B13" s="70">
        <f t="shared" si="0"/>
        <v>26.652278287339517</v>
      </c>
      <c r="C13" s="70">
        <f>A13*Sheet1!D29</f>
        <v>26.1</v>
      </c>
      <c r="E13" s="70">
        <f t="shared" si="1"/>
        <v>0.5522782873395138</v>
      </c>
      <c r="H13">
        <v>5</v>
      </c>
      <c r="I13" s="112">
        <f>(0.5*Sheet1!D73*(3.141593*((Sheet1!D7/2)*(Sheet1!D7/2)))*(H13*H13*H13)*(Sheet1!D74/100))</f>
        <v>121.721020785</v>
      </c>
      <c r="J13" s="70">
        <f>VLOOKUP(I13,B5:C334,2,TRUE)</f>
        <v>110.19999999999999</v>
      </c>
      <c r="K13" s="70">
        <f>J13/Sheet1!D29*Sheet1!D75</f>
        <v>5.319999999999999</v>
      </c>
      <c r="L13" s="70">
        <f t="shared" si="2"/>
        <v>104.88</v>
      </c>
      <c r="O13" s="70">
        <f>Sheet1!F65</f>
        <v>0.6818250460981651</v>
      </c>
    </row>
    <row r="14" spans="1:15" ht="12.75">
      <c r="A14">
        <v>1</v>
      </c>
      <c r="B14" s="70">
        <f t="shared" si="0"/>
        <v>29.681825046098165</v>
      </c>
      <c r="C14" s="70">
        <f>A14*Sheet1!D29</f>
        <v>29</v>
      </c>
      <c r="E14" s="70">
        <f t="shared" si="1"/>
        <v>0.6818250460981651</v>
      </c>
      <c r="H14">
        <v>5.5</v>
      </c>
      <c r="I14" s="112">
        <f>(0.5*Sheet1!D73*(3.141593*((Sheet1!D7/2)*(Sheet1!D7/2)))*(H14*H14*H14)*(Sheet1!D74/100))</f>
        <v>162.01067866483498</v>
      </c>
      <c r="J14" s="70">
        <f>VLOOKUP(I14,B5:C334,2,TRUE)</f>
        <v>142.10000000000002</v>
      </c>
      <c r="K14" s="70">
        <f>J14/Sheet1!D29*Sheet1!D75</f>
        <v>6.86</v>
      </c>
      <c r="L14" s="70">
        <f t="shared" si="2"/>
        <v>135.24</v>
      </c>
      <c r="O14" s="70">
        <f>Sheet1!F65</f>
        <v>0.6818250460981651</v>
      </c>
    </row>
    <row r="15" spans="1:15" ht="12.75">
      <c r="A15">
        <v>1.1</v>
      </c>
      <c r="B15" s="70">
        <f t="shared" si="0"/>
        <v>32.72500830577878</v>
      </c>
      <c r="C15" s="70">
        <f>A15*Sheet1!D29</f>
        <v>31.900000000000002</v>
      </c>
      <c r="E15" s="70">
        <f t="shared" si="1"/>
        <v>0.8250083057787798</v>
      </c>
      <c r="H15">
        <v>6</v>
      </c>
      <c r="I15" s="112">
        <f>(0.5*Sheet1!D73*(3.141593*((Sheet1!D7/2)*(Sheet1!D7/2)))*(H15*H15*H15)*(Sheet1!D74/100))</f>
        <v>210.33392391648</v>
      </c>
      <c r="J15" s="70">
        <f>VLOOKUP(I15,B5:C334,2,TRUE)</f>
        <v>182.7</v>
      </c>
      <c r="K15" s="70">
        <f>J15/Sheet1!D29*Sheet1!D75</f>
        <v>8.819999999999999</v>
      </c>
      <c r="L15" s="70">
        <f t="shared" si="2"/>
        <v>173.88</v>
      </c>
      <c r="O15" s="70">
        <f>Sheet1!F65</f>
        <v>0.6818250460981651</v>
      </c>
    </row>
    <row r="16" spans="1:15" ht="12.75">
      <c r="A16">
        <v>1.2</v>
      </c>
      <c r="B16" s="70">
        <f t="shared" si="0"/>
        <v>35.78182806638136</v>
      </c>
      <c r="C16" s="70">
        <f>A16*Sheet1!D29</f>
        <v>34.8</v>
      </c>
      <c r="E16" s="70">
        <f t="shared" si="1"/>
        <v>0.9818280663813577</v>
      </c>
      <c r="H16">
        <v>6.5</v>
      </c>
      <c r="I16" s="112">
        <f>(0.5*Sheet1!D73*(3.141593*((Sheet1!D7/2)*(Sheet1!D7/2)))*(H16*H16*H16)*(Sheet1!D74/100))</f>
        <v>267.421082664645</v>
      </c>
      <c r="J16" s="70">
        <f>VLOOKUP(I16,B5:C334,2,TRUE)</f>
        <v>223.3</v>
      </c>
      <c r="K16" s="70">
        <f>J16/Sheet1!D29*Sheet1!D75</f>
        <v>10.78</v>
      </c>
      <c r="L16" s="70">
        <f t="shared" si="2"/>
        <v>212.52</v>
      </c>
      <c r="O16" s="70">
        <f>Sheet1!F65</f>
        <v>0.6818250460981651</v>
      </c>
    </row>
    <row r="17" spans="1:15" ht="12.75">
      <c r="A17">
        <v>1.3</v>
      </c>
      <c r="B17" s="70">
        <f t="shared" si="0"/>
        <v>38.8522843279059</v>
      </c>
      <c r="C17" s="70">
        <f>A17*Sheet1!D29</f>
        <v>37.7</v>
      </c>
      <c r="E17" s="70">
        <f t="shared" si="1"/>
        <v>1.1522843279058992</v>
      </c>
      <c r="H17">
        <v>7</v>
      </c>
      <c r="I17" s="112">
        <f>(0.5*Sheet1!D73*(3.141593*((Sheet1!D7/2)*(Sheet1!D7/2)))*(H17*H17*H17)*(Sheet1!D74/100))</f>
        <v>334.00248103404</v>
      </c>
      <c r="J17" s="70">
        <f>VLOOKUP(I17,B5:C334,2,TRUE)</f>
        <v>272.6</v>
      </c>
      <c r="K17" s="70">
        <f>J17/Sheet1!D29*Sheet1!D75</f>
        <v>13.16</v>
      </c>
      <c r="L17" s="70">
        <f t="shared" si="2"/>
        <v>259.44</v>
      </c>
      <c r="O17" s="70">
        <f>Sheet1!F65</f>
        <v>0.6818250460981651</v>
      </c>
    </row>
    <row r="18" spans="1:15" ht="12.75">
      <c r="A18">
        <v>1.4</v>
      </c>
      <c r="B18" s="70">
        <f t="shared" si="0"/>
        <v>41.936377090352394</v>
      </c>
      <c r="C18" s="70">
        <f>A18*Sheet1!D29</f>
        <v>40.599999999999994</v>
      </c>
      <c r="E18" s="70">
        <f t="shared" si="1"/>
        <v>1.3363770903524035</v>
      </c>
      <c r="H18">
        <v>7.5</v>
      </c>
      <c r="I18" s="112">
        <f>(0.5*Sheet1!D73*(3.141593*((Sheet1!D7/2)*(Sheet1!D7/2)))*(H18*H18*H18)*(Sheet1!D74/100))</f>
        <v>410.80844514937496</v>
      </c>
      <c r="J18" s="70">
        <f>VLOOKUP(I18,B5:C334,2,TRUE)</f>
        <v>324.79999999999995</v>
      </c>
      <c r="K18" s="70">
        <f>J18/Sheet1!D29*Sheet1!D75</f>
        <v>15.679999999999998</v>
      </c>
      <c r="L18" s="70">
        <f t="shared" si="2"/>
        <v>309.11999999999995</v>
      </c>
      <c r="O18" s="70">
        <f>Sheet1!F65</f>
        <v>0.6818250460981651</v>
      </c>
    </row>
    <row r="19" spans="1:15" ht="12.75">
      <c r="A19">
        <v>1.5</v>
      </c>
      <c r="B19" s="70">
        <f t="shared" si="0"/>
        <v>45.03410635372087</v>
      </c>
      <c r="C19" s="70">
        <f>A19*Sheet1!D29</f>
        <v>43.5</v>
      </c>
      <c r="E19" s="70">
        <f t="shared" si="1"/>
        <v>1.5341063537208715</v>
      </c>
      <c r="H19">
        <v>8</v>
      </c>
      <c r="I19" s="112">
        <f>(0.5*Sheet1!D73*(3.141593*((Sheet1!D7/2)*(Sheet1!D7/2)))*(H19*H19*H19)*(Sheet1!D74/100))</f>
        <v>498.56930113536</v>
      </c>
      <c r="J19" s="70">
        <f>VLOOKUP(I19,B5:C334,2,TRUE)</f>
        <v>379.9</v>
      </c>
      <c r="K19" s="70">
        <f>J19/Sheet1!D29*Sheet1!D75</f>
        <v>18.34</v>
      </c>
      <c r="L19" s="70">
        <f t="shared" si="2"/>
        <v>361.56</v>
      </c>
      <c r="O19" s="70">
        <f>Sheet1!F65</f>
        <v>0.6818250460981651</v>
      </c>
    </row>
    <row r="20" spans="1:15" ht="12.75">
      <c r="A20">
        <v>1.6</v>
      </c>
      <c r="B20" s="70">
        <f t="shared" si="0"/>
        <v>48.145472118011305</v>
      </c>
      <c r="C20" s="70">
        <f>A20*Sheet1!D29</f>
        <v>46.400000000000006</v>
      </c>
      <c r="E20" s="70">
        <f t="shared" si="1"/>
        <v>1.7454721180113029</v>
      </c>
      <c r="H20">
        <v>8.5</v>
      </c>
      <c r="I20" s="112">
        <f>(0.5*Sheet1!D73*(3.141593*((Sheet1!D7/2)*(Sheet1!D7/2)))*(H20*H20*H20)*(Sheet1!D74/100))</f>
        <v>598.015375116705</v>
      </c>
      <c r="J20" s="70">
        <f>VLOOKUP(I20,B5:C334,2,TRUE)</f>
        <v>437.9</v>
      </c>
      <c r="K20" s="70">
        <f>J20/Sheet1!D29*Sheet1!D75</f>
        <v>21.139999999999997</v>
      </c>
      <c r="L20" s="70">
        <f t="shared" si="2"/>
        <v>416.76</v>
      </c>
      <c r="O20" s="70">
        <f>Sheet1!F65</f>
        <v>0.6818250460981651</v>
      </c>
    </row>
    <row r="21" spans="1:15" ht="12.75">
      <c r="A21">
        <v>1.7</v>
      </c>
      <c r="B21" s="70">
        <f t="shared" si="0"/>
        <v>51.27047438322369</v>
      </c>
      <c r="C21" s="70">
        <f>A21*Sheet1!D29</f>
        <v>49.3</v>
      </c>
      <c r="E21" s="70">
        <f t="shared" si="1"/>
        <v>1.9704743832236968</v>
      </c>
      <c r="H21">
        <v>9</v>
      </c>
      <c r="I21" s="112">
        <f>(0.5*Sheet1!D73*(3.141593*((Sheet1!D7/2)*(Sheet1!D7/2)))*(H21*H21*H21)*(Sheet1!D74/100))</f>
        <v>709.87699321812</v>
      </c>
      <c r="J21" s="70">
        <f>VLOOKUP(I21,B5:C334,2,TRUE)</f>
        <v>501.70000000000005</v>
      </c>
      <c r="K21" s="70">
        <f>J21/Sheet1!D29*Sheet1!D75</f>
        <v>24.22</v>
      </c>
      <c r="L21" s="70">
        <f t="shared" si="2"/>
        <v>477.48</v>
      </c>
      <c r="O21" s="70">
        <f>Sheet1!F65</f>
        <v>0.6818250460981651</v>
      </c>
    </row>
    <row r="22" spans="1:15" ht="12.75">
      <c r="A22">
        <v>1.8</v>
      </c>
      <c r="B22" s="70">
        <f t="shared" si="0"/>
        <v>54.409113149358056</v>
      </c>
      <c r="C22" s="70">
        <f>A22*Sheet1!D29</f>
        <v>52.2</v>
      </c>
      <c r="E22" s="70">
        <f t="shared" si="1"/>
        <v>2.209113149358055</v>
      </c>
      <c r="H22">
        <v>9.5</v>
      </c>
      <c r="I22" s="112">
        <f>(0.5*Sheet1!D73*(3.141593*((Sheet1!D7/2)*(Sheet1!D7/2)))*(H22*H22*H22)*(Sheet1!D74/100))</f>
        <v>834.8844815643149</v>
      </c>
      <c r="J22" s="70">
        <f>VLOOKUP(I22,B5:C334,2,TRUE)</f>
        <v>568.4000000000001</v>
      </c>
      <c r="K22" s="70">
        <f>J22/Sheet1!D29*Sheet1!D75</f>
        <v>27.44</v>
      </c>
      <c r="L22" s="70">
        <f t="shared" si="2"/>
        <v>540.96</v>
      </c>
      <c r="O22" s="70">
        <f>Sheet1!F65</f>
        <v>0.6818250460981651</v>
      </c>
    </row>
    <row r="23" spans="1:15" ht="12.75">
      <c r="A23">
        <v>1.9</v>
      </c>
      <c r="B23" s="70">
        <f t="shared" si="0"/>
        <v>57.56138841641437</v>
      </c>
      <c r="C23" s="70">
        <f>A23*Sheet1!D29</f>
        <v>55.099999999999994</v>
      </c>
      <c r="E23" s="70">
        <f t="shared" si="1"/>
        <v>2.461388416414376</v>
      </c>
      <c r="H23">
        <v>10</v>
      </c>
      <c r="I23" s="112">
        <f>(0.5*Sheet1!D73*(3.141593*((Sheet1!D7/2)*(Sheet1!D7/2)))*(H23*H23*H23)*(Sheet1!D74/100))</f>
        <v>973.76816628</v>
      </c>
      <c r="J23" s="70">
        <f>VLOOKUP(I23,B5:C334,2,TRUE)</f>
        <v>638</v>
      </c>
      <c r="K23" s="70">
        <f>J23/Sheet1!D29*Sheet1!D75</f>
        <v>30.799999999999997</v>
      </c>
      <c r="L23" s="70">
        <f t="shared" si="2"/>
        <v>607.2</v>
      </c>
      <c r="O23" s="70">
        <f>Sheet1!F65</f>
        <v>0.6818250460981651</v>
      </c>
    </row>
    <row r="24" spans="1:15" ht="12.75">
      <c r="A24">
        <v>2</v>
      </c>
      <c r="B24" s="70">
        <f t="shared" si="0"/>
        <v>60.72730018439266</v>
      </c>
      <c r="C24" s="70">
        <f>A24*Sheet1!D29</f>
        <v>58</v>
      </c>
      <c r="E24" s="70">
        <f t="shared" si="1"/>
        <v>2.7273001843926603</v>
      </c>
      <c r="H24">
        <v>10.5</v>
      </c>
      <c r="I24" s="112">
        <f>(0.5*Sheet1!D73*(3.141593*((Sheet1!D7/2)*(Sheet1!D7/2)))*(H24*H24*H24)*(Sheet1!D74/100))</f>
        <v>1127.258373489885</v>
      </c>
      <c r="J24" s="70">
        <f>VLOOKUP(I24,B5:C334,2,TRUE)</f>
        <v>710.5</v>
      </c>
      <c r="K24" s="70">
        <f>J24/Sheet1!D29*Sheet1!D75</f>
        <v>34.3</v>
      </c>
      <c r="L24" s="70">
        <f t="shared" si="2"/>
        <v>676.2</v>
      </c>
      <c r="O24" s="70">
        <f>Sheet1!F65</f>
        <v>0.6818250460981651</v>
      </c>
    </row>
    <row r="25" spans="1:15" ht="12.75">
      <c r="A25">
        <v>2.1</v>
      </c>
      <c r="B25" s="70">
        <f t="shared" si="0"/>
        <v>63.906848453292916</v>
      </c>
      <c r="C25" s="70">
        <f>A25*Sheet1!D29</f>
        <v>60.900000000000006</v>
      </c>
      <c r="E25" s="70">
        <f t="shared" si="1"/>
        <v>3.0068484532929083</v>
      </c>
      <c r="H25">
        <v>11</v>
      </c>
      <c r="I25" s="112">
        <f>(0.5*Sheet1!D73*(3.141593*((Sheet1!D7/2)*(Sheet1!D7/2)))*(H25*H25*H25)*(Sheet1!D74/100))</f>
        <v>1296.0854293186799</v>
      </c>
      <c r="J25" s="70">
        <f>VLOOKUP(I25,B5:C334,2,TRUE)</f>
        <v>783</v>
      </c>
      <c r="K25" s="70">
        <f>J25/Sheet1!D29*Sheet1!D75</f>
        <v>37.8</v>
      </c>
      <c r="L25" s="70">
        <f t="shared" si="2"/>
        <v>745.2</v>
      </c>
      <c r="O25" s="70">
        <f>Sheet1!F65</f>
        <v>0.6818250460981651</v>
      </c>
    </row>
    <row r="26" spans="1:15" ht="12.75">
      <c r="A26">
        <v>2.2</v>
      </c>
      <c r="B26" s="70">
        <f t="shared" si="0"/>
        <v>67.10003322311512</v>
      </c>
      <c r="C26" s="70">
        <f>A26*Sheet1!D29</f>
        <v>63.800000000000004</v>
      </c>
      <c r="E26" s="70">
        <f t="shared" si="1"/>
        <v>3.3000332231151193</v>
      </c>
      <c r="H26">
        <v>11.5</v>
      </c>
      <c r="I26" s="112">
        <f>(0.5*Sheet1!D73*(3.141593*((Sheet1!D7/2)*(Sheet1!D7/2)))*(H26*H26*H26)*(Sheet1!D74/100))</f>
        <v>1480.9796598910948</v>
      </c>
      <c r="J26" s="70">
        <f>VLOOKUP(I26,B5:C334,2,TRUE)</f>
        <v>855.5</v>
      </c>
      <c r="K26" s="70">
        <f>J26/Sheet1!D29*Sheet1!D75</f>
        <v>41.3</v>
      </c>
      <c r="L26" s="70">
        <f t="shared" si="2"/>
        <v>814.2</v>
      </c>
      <c r="O26" s="70">
        <f>Sheet1!F65</f>
        <v>0.6818250460981651</v>
      </c>
    </row>
    <row r="27" spans="1:15" ht="12.75">
      <c r="A27">
        <v>2.3</v>
      </c>
      <c r="B27" s="70">
        <f t="shared" si="0"/>
        <v>70.30685449385928</v>
      </c>
      <c r="C27" s="70">
        <f>A27*Sheet1!D29</f>
        <v>66.69999999999999</v>
      </c>
      <c r="E27" s="70">
        <f t="shared" si="1"/>
        <v>3.606854493859293</v>
      </c>
      <c r="H27">
        <v>12</v>
      </c>
      <c r="I27" s="112">
        <f>(0.5*Sheet1!D73*(3.141593*((Sheet1!D7/2)*(Sheet1!D7/2)))*(H27*H27*H27)*(Sheet1!D74/100))</f>
        <v>1682.67139133184</v>
      </c>
      <c r="J27" s="70">
        <f>VLOOKUP(I27,B5:C334,2,TRUE)</f>
        <v>942.5</v>
      </c>
      <c r="K27" s="70">
        <f>J27/Sheet1!D29*Sheet1!D75</f>
        <v>45.5</v>
      </c>
      <c r="L27" s="70">
        <f t="shared" si="2"/>
        <v>897</v>
      </c>
      <c r="O27" s="70">
        <f>Sheet1!F65</f>
        <v>0.6818250460981651</v>
      </c>
    </row>
    <row r="28" spans="1:15" ht="12.75">
      <c r="A28">
        <v>2.4</v>
      </c>
      <c r="B28" s="70">
        <f t="shared" si="0"/>
        <v>73.52731226552542</v>
      </c>
      <c r="C28" s="70">
        <f>A28*Sheet1!D29</f>
        <v>69.6</v>
      </c>
      <c r="E28" s="70">
        <f t="shared" si="1"/>
        <v>3.9273122655254307</v>
      </c>
      <c r="I28" s="112"/>
      <c r="O28" s="70">
        <f>Sheet1!F65</f>
        <v>0.6818250460981651</v>
      </c>
    </row>
    <row r="29" spans="1:15" ht="12.75">
      <c r="A29">
        <v>2.5</v>
      </c>
      <c r="B29" s="70">
        <f t="shared" si="0"/>
        <v>76.76140653811353</v>
      </c>
      <c r="C29" s="70">
        <f>A29*Sheet1!D29</f>
        <v>72.5</v>
      </c>
      <c r="E29" s="70">
        <f t="shared" si="1"/>
        <v>4.2614065381135315</v>
      </c>
      <c r="I29" s="112"/>
      <c r="O29" s="70">
        <f>Sheet1!F65</f>
        <v>0.6818250460981651</v>
      </c>
    </row>
    <row r="30" spans="1:15" ht="12.75">
      <c r="A30">
        <v>2.6</v>
      </c>
      <c r="B30" s="70">
        <f t="shared" si="0"/>
        <v>80.0091373116236</v>
      </c>
      <c r="C30" s="70">
        <f>A30*Sheet1!D29</f>
        <v>75.4</v>
      </c>
      <c r="E30" s="70">
        <f t="shared" si="1"/>
        <v>4.609137311623597</v>
      </c>
      <c r="I30" s="112"/>
      <c r="O30" s="70">
        <f>Sheet1!F65</f>
        <v>0.6818250460981651</v>
      </c>
    </row>
    <row r="31" spans="1:15" ht="12.75">
      <c r="A31">
        <v>2.7</v>
      </c>
      <c r="B31" s="70">
        <f t="shared" si="0"/>
        <v>83.27050458605564</v>
      </c>
      <c r="C31" s="70">
        <f>A31*Sheet1!D29</f>
        <v>78.30000000000001</v>
      </c>
      <c r="E31" s="70">
        <f t="shared" si="1"/>
        <v>4.970504586055624</v>
      </c>
      <c r="I31" s="112"/>
      <c r="O31" s="70">
        <f>Sheet1!F65</f>
        <v>0.6818250460981651</v>
      </c>
    </row>
    <row r="32" spans="1:15" ht="12.75">
      <c r="A32">
        <v>2.8</v>
      </c>
      <c r="B32" s="70">
        <f t="shared" si="0"/>
        <v>86.5455083614096</v>
      </c>
      <c r="C32" s="70">
        <f>A32*Sheet1!D29</f>
        <v>81.19999999999999</v>
      </c>
      <c r="E32" s="70">
        <f t="shared" si="1"/>
        <v>5.345508361409614</v>
      </c>
      <c r="I32" s="112"/>
      <c r="O32" s="70">
        <f>Sheet1!F65</f>
        <v>0.6818250460981651</v>
      </c>
    </row>
    <row r="33" spans="1:15" ht="12.75">
      <c r="A33">
        <v>2.9</v>
      </c>
      <c r="B33" s="70">
        <f t="shared" si="0"/>
        <v>89.83414863768556</v>
      </c>
      <c r="C33" s="70">
        <f>A33*Sheet1!D29</f>
        <v>84.1</v>
      </c>
      <c r="E33" s="70">
        <f t="shared" si="1"/>
        <v>5.734148637685569</v>
      </c>
      <c r="I33" s="112"/>
      <c r="O33" s="70">
        <f>Sheet1!F65</f>
        <v>0.6818250460981651</v>
      </c>
    </row>
    <row r="34" spans="1:15" ht="12.75">
      <c r="A34">
        <v>3</v>
      </c>
      <c r="B34" s="70">
        <f t="shared" si="0"/>
        <v>93.13642541488349</v>
      </c>
      <c r="C34" s="70">
        <f>A34*Sheet1!D29</f>
        <v>87</v>
      </c>
      <c r="E34" s="70">
        <f t="shared" si="1"/>
        <v>6.136425414883486</v>
      </c>
      <c r="I34" s="112"/>
      <c r="O34" s="70">
        <f>Sheet1!F65</f>
        <v>0.6818250460981651</v>
      </c>
    </row>
    <row r="35" spans="1:15" ht="12.75">
      <c r="A35">
        <v>3.1</v>
      </c>
      <c r="B35" s="70">
        <f t="shared" si="0"/>
        <v>96.45233869300337</v>
      </c>
      <c r="C35" s="70">
        <f>A35*Sheet1!D29</f>
        <v>89.9</v>
      </c>
      <c r="E35" s="70">
        <f t="shared" si="1"/>
        <v>6.552338693003367</v>
      </c>
      <c r="O35" s="70">
        <f>Sheet1!F65</f>
        <v>0.6818250460981651</v>
      </c>
    </row>
    <row r="36" spans="1:15" ht="12.75">
      <c r="A36">
        <v>3.2</v>
      </c>
      <c r="B36" s="70">
        <f t="shared" si="0"/>
        <v>99.78188847204522</v>
      </c>
      <c r="C36" s="70">
        <f>A36*Sheet1!D29</f>
        <v>92.80000000000001</v>
      </c>
      <c r="E36" s="70">
        <f t="shared" si="1"/>
        <v>6.9818884720452115</v>
      </c>
      <c r="O36" s="70">
        <f>Sheet1!F65</f>
        <v>0.6818250460981651</v>
      </c>
    </row>
    <row r="37" spans="1:15" ht="12.75">
      <c r="A37">
        <v>3.3</v>
      </c>
      <c r="B37" s="70">
        <f t="shared" si="0"/>
        <v>103.125074752009</v>
      </c>
      <c r="C37" s="70">
        <f>A37*Sheet1!D29</f>
        <v>95.69999999999999</v>
      </c>
      <c r="E37" s="70">
        <f t="shared" si="1"/>
        <v>7.425074752009017</v>
      </c>
      <c r="O37" s="70">
        <f>Sheet1!F65</f>
        <v>0.6818250460981651</v>
      </c>
    </row>
    <row r="38" spans="1:15" ht="12.75">
      <c r="A38">
        <v>3.4</v>
      </c>
      <c r="B38" s="70">
        <f t="shared" si="0"/>
        <v>106.48189753289478</v>
      </c>
      <c r="C38" s="70">
        <f>A38*Sheet1!D29</f>
        <v>98.6</v>
      </c>
      <c r="E38" s="70">
        <f t="shared" si="1"/>
        <v>7.881897532894787</v>
      </c>
      <c r="O38" s="70">
        <f>Sheet1!F65</f>
        <v>0.6818250460981651</v>
      </c>
    </row>
    <row r="39" spans="1:15" ht="12.75">
      <c r="A39">
        <v>3.5</v>
      </c>
      <c r="B39" s="70">
        <f t="shared" si="0"/>
        <v>109.85235681470252</v>
      </c>
      <c r="C39" s="70">
        <f>A39*Sheet1!D29</f>
        <v>101.5</v>
      </c>
      <c r="E39" s="70">
        <f t="shared" si="1"/>
        <v>8.352356814702523</v>
      </c>
      <c r="O39" s="70">
        <f>Sheet1!F65</f>
        <v>0.6818250460981651</v>
      </c>
    </row>
    <row r="40" spans="1:15" ht="12.75">
      <c r="A40">
        <v>3.6</v>
      </c>
      <c r="B40" s="70">
        <f t="shared" si="0"/>
        <v>113.23645259743222</v>
      </c>
      <c r="C40" s="70">
        <f>A40*Sheet1!D29</f>
        <v>104.4</v>
      </c>
      <c r="E40" s="70">
        <f t="shared" si="1"/>
        <v>8.83645259743222</v>
      </c>
      <c r="O40" s="70">
        <f>Sheet1!F65</f>
        <v>0.6818250460981651</v>
      </c>
    </row>
    <row r="41" spans="1:15" ht="12.75">
      <c r="A41">
        <v>3.7</v>
      </c>
      <c r="B41" s="70">
        <f t="shared" si="0"/>
        <v>116.6341848810839</v>
      </c>
      <c r="C41" s="70">
        <f>A41*Sheet1!D29</f>
        <v>107.30000000000001</v>
      </c>
      <c r="E41" s="70">
        <f t="shared" si="1"/>
        <v>9.33418488108388</v>
      </c>
      <c r="O41" s="70">
        <f>Sheet1!F65</f>
        <v>0.6818250460981651</v>
      </c>
    </row>
    <row r="42" spans="1:15" ht="12.75">
      <c r="A42">
        <v>3.8</v>
      </c>
      <c r="B42" s="70">
        <f t="shared" si="0"/>
        <v>120.0455536656575</v>
      </c>
      <c r="C42" s="70">
        <f>A42*Sheet1!D29</f>
        <v>110.19999999999999</v>
      </c>
      <c r="E42" s="70">
        <f t="shared" si="1"/>
        <v>9.845553665657503</v>
      </c>
      <c r="O42" s="70">
        <f>Sheet1!F65</f>
        <v>0.6818250460981651</v>
      </c>
    </row>
    <row r="43" spans="1:15" ht="12.75">
      <c r="A43">
        <v>3.9</v>
      </c>
      <c r="B43" s="70">
        <f t="shared" si="0"/>
        <v>123.47055895115308</v>
      </c>
      <c r="C43" s="70">
        <f>A43*Sheet1!D29</f>
        <v>113.1</v>
      </c>
      <c r="E43" s="70">
        <f t="shared" si="1"/>
        <v>10.37055895115309</v>
      </c>
      <c r="O43" s="70">
        <f>Sheet1!F65</f>
        <v>0.6818250460981651</v>
      </c>
    </row>
    <row r="44" spans="1:15" ht="12.75">
      <c r="A44">
        <v>4</v>
      </c>
      <c r="B44" s="70">
        <f t="shared" si="0"/>
        <v>126.90920073757064</v>
      </c>
      <c r="C44" s="70">
        <f>A44*Sheet1!D29</f>
        <v>116</v>
      </c>
      <c r="E44" s="70">
        <f t="shared" si="1"/>
        <v>10.909200737570641</v>
      </c>
      <c r="O44" s="70">
        <f>Sheet1!F65</f>
        <v>0.6818250460981651</v>
      </c>
    </row>
    <row r="45" spans="1:15" ht="12.75">
      <c r="A45">
        <v>4.1</v>
      </c>
      <c r="B45" s="70">
        <f t="shared" si="0"/>
        <v>130.36147902491015</v>
      </c>
      <c r="C45" s="70">
        <f>A45*Sheet1!D29</f>
        <v>118.89999999999999</v>
      </c>
      <c r="E45" s="70">
        <f t="shared" si="1"/>
        <v>11.461479024910155</v>
      </c>
      <c r="O45" s="70">
        <f>Sheet1!F65</f>
        <v>0.6818250460981651</v>
      </c>
    </row>
    <row r="46" spans="1:15" ht="12.75">
      <c r="A46">
        <v>4.2</v>
      </c>
      <c r="B46" s="70">
        <f t="shared" si="0"/>
        <v>133.82739381317165</v>
      </c>
      <c r="C46" s="70">
        <f>A46*Sheet1!D29</f>
        <v>121.80000000000001</v>
      </c>
      <c r="E46" s="70">
        <f t="shared" si="1"/>
        <v>12.027393813171633</v>
      </c>
      <c r="O46" s="70">
        <f>Sheet1!F65</f>
        <v>0.6818250460981651</v>
      </c>
    </row>
    <row r="47" spans="1:15" ht="12.75">
      <c r="A47">
        <v>4.3</v>
      </c>
      <c r="B47" s="70">
        <f t="shared" si="0"/>
        <v>137.30694510235506</v>
      </c>
      <c r="C47" s="70">
        <f>A47*Sheet1!D29</f>
        <v>124.69999999999999</v>
      </c>
      <c r="E47" s="70">
        <f t="shared" si="1"/>
        <v>12.606945102355072</v>
      </c>
      <c r="O47" s="70">
        <f>Sheet1!F65</f>
        <v>0.6818250460981651</v>
      </c>
    </row>
    <row r="48" spans="1:15" ht="12.75">
      <c r="A48">
        <v>4.4</v>
      </c>
      <c r="B48" s="70">
        <f t="shared" si="0"/>
        <v>140.80013289246048</v>
      </c>
      <c r="C48" s="70">
        <f>A48*Sheet1!D29</f>
        <v>127.60000000000001</v>
      </c>
      <c r="E48" s="70">
        <f t="shared" si="1"/>
        <v>13.200132892460477</v>
      </c>
      <c r="O48" s="70">
        <f>Sheet1!F65</f>
        <v>0.6818250460981651</v>
      </c>
    </row>
    <row r="49" spans="1:15" ht="12.75">
      <c r="A49">
        <v>4.5</v>
      </c>
      <c r="B49" s="70">
        <f t="shared" si="0"/>
        <v>144.30695718348784</v>
      </c>
      <c r="C49" s="70">
        <f>A49*Sheet1!D29</f>
        <v>130.5</v>
      </c>
      <c r="E49" s="70">
        <f t="shared" si="1"/>
        <v>13.806957183487842</v>
      </c>
      <c r="O49" s="70">
        <f>Sheet1!F65</f>
        <v>0.6818250460981651</v>
      </c>
    </row>
    <row r="50" spans="1:15" ht="12.75">
      <c r="A50">
        <v>4.6</v>
      </c>
      <c r="B50" s="70">
        <f t="shared" si="0"/>
        <v>147.82741797543716</v>
      </c>
      <c r="C50" s="70">
        <f>A50*Sheet1!D29</f>
        <v>133.39999999999998</v>
      </c>
      <c r="E50" s="70">
        <f t="shared" si="1"/>
        <v>14.427417975437171</v>
      </c>
      <c r="O50" s="70">
        <f>Sheet1!F65</f>
        <v>0.6818250460981651</v>
      </c>
    </row>
    <row r="51" spans="1:15" ht="12.75">
      <c r="A51">
        <v>4.7</v>
      </c>
      <c r="B51" s="70">
        <f t="shared" si="0"/>
        <v>151.3615152683085</v>
      </c>
      <c r="C51" s="70">
        <f>A51*Sheet1!D29</f>
        <v>136.3</v>
      </c>
      <c r="E51" s="70">
        <f t="shared" si="1"/>
        <v>15.061515268308469</v>
      </c>
      <c r="O51" s="70">
        <f>Sheet1!F65</f>
        <v>0.6818250460981651</v>
      </c>
    </row>
    <row r="52" spans="1:15" ht="12.75">
      <c r="A52">
        <v>4.8</v>
      </c>
      <c r="B52" s="70">
        <f t="shared" si="0"/>
        <v>154.9092490621017</v>
      </c>
      <c r="C52" s="70">
        <f>A52*Sheet1!D29</f>
        <v>139.2</v>
      </c>
      <c r="E52" s="70">
        <f t="shared" si="1"/>
        <v>15.709249062101723</v>
      </c>
      <c r="O52" s="70">
        <f>Sheet1!F65</f>
        <v>0.6818250460981651</v>
      </c>
    </row>
    <row r="53" spans="1:15" ht="12.75">
      <c r="A53">
        <v>4.9</v>
      </c>
      <c r="B53" s="70">
        <f t="shared" si="0"/>
        <v>158.47061935681697</v>
      </c>
      <c r="C53" s="70">
        <f>A53*Sheet1!D29</f>
        <v>142.10000000000002</v>
      </c>
      <c r="E53" s="70">
        <f t="shared" si="1"/>
        <v>16.370619356816945</v>
      </c>
      <c r="O53" s="70">
        <f>Sheet1!F65</f>
        <v>0.6818250460981651</v>
      </c>
    </row>
    <row r="54" spans="1:15" ht="12.75">
      <c r="A54">
        <v>5</v>
      </c>
      <c r="B54" s="70">
        <f t="shared" si="0"/>
        <v>162.04562615245413</v>
      </c>
      <c r="C54" s="70">
        <f>A54*Sheet1!D29</f>
        <v>145</v>
      </c>
      <c r="E54" s="70">
        <f t="shared" si="1"/>
        <v>17.045626152454126</v>
      </c>
      <c r="O54" s="70">
        <f>Sheet1!F65</f>
        <v>0.6818250460981651</v>
      </c>
    </row>
    <row r="55" spans="1:15" ht="12.75">
      <c r="A55">
        <v>5.1</v>
      </c>
      <c r="B55" s="70">
        <f t="shared" si="0"/>
        <v>165.63426944901326</v>
      </c>
      <c r="C55" s="70">
        <f>A55*Sheet1!D29</f>
        <v>147.89999999999998</v>
      </c>
      <c r="E55" s="70">
        <f t="shared" si="1"/>
        <v>17.734269449013272</v>
      </c>
      <c r="O55" s="70">
        <f>Sheet1!F65</f>
        <v>0.6818250460981651</v>
      </c>
    </row>
    <row r="56" spans="1:15" ht="12.75">
      <c r="A56">
        <v>5.2</v>
      </c>
      <c r="B56" s="70">
        <f t="shared" si="0"/>
        <v>169.2365492464944</v>
      </c>
      <c r="C56" s="70">
        <f>A56*Sheet1!D29</f>
        <v>150.8</v>
      </c>
      <c r="E56" s="70">
        <f t="shared" si="1"/>
        <v>18.436549246494387</v>
      </c>
      <c r="O56" s="70">
        <f>Sheet1!F65</f>
        <v>0.6818250460981651</v>
      </c>
    </row>
    <row r="57" spans="1:15" ht="12.75">
      <c r="A57">
        <v>5.3</v>
      </c>
      <c r="B57" s="70">
        <f t="shared" si="0"/>
        <v>172.85246554489746</v>
      </c>
      <c r="C57" s="70">
        <f>A57*Sheet1!D29</f>
        <v>153.7</v>
      </c>
      <c r="E57" s="70">
        <f t="shared" si="1"/>
        <v>19.152465544897456</v>
      </c>
      <c r="O57" s="70">
        <f>Sheet1!F65</f>
        <v>0.6818250460981651</v>
      </c>
    </row>
    <row r="58" spans="1:15" ht="12.75">
      <c r="A58">
        <v>5.4</v>
      </c>
      <c r="B58" s="70">
        <f t="shared" si="0"/>
        <v>176.48201834422252</v>
      </c>
      <c r="C58" s="70">
        <f>A58*Sheet1!D29</f>
        <v>156.60000000000002</v>
      </c>
      <c r="E58" s="70">
        <f t="shared" si="1"/>
        <v>19.882018344222494</v>
      </c>
      <c r="O58" s="70">
        <f>Sheet1!F65</f>
        <v>0.6818250460981651</v>
      </c>
    </row>
    <row r="59" spans="1:15" ht="12.75">
      <c r="A59">
        <v>5.5</v>
      </c>
      <c r="B59" s="70">
        <f t="shared" si="0"/>
        <v>180.1252076444695</v>
      </c>
      <c r="C59" s="70">
        <f>A59*Sheet1!D29</f>
        <v>159.5</v>
      </c>
      <c r="E59" s="70">
        <f t="shared" si="1"/>
        <v>20.625207644469494</v>
      </c>
      <c r="O59" s="70">
        <f>Sheet1!F65</f>
        <v>0.6818250460981651</v>
      </c>
    </row>
    <row r="60" spans="1:15" ht="12.75">
      <c r="A60">
        <v>5.6</v>
      </c>
      <c r="B60" s="70">
        <f t="shared" si="0"/>
        <v>183.78203344563843</v>
      </c>
      <c r="C60" s="70">
        <f>A60*Sheet1!D29</f>
        <v>162.39999999999998</v>
      </c>
      <c r="E60" s="70">
        <f t="shared" si="1"/>
        <v>21.382033445638456</v>
      </c>
      <c r="O60" s="70">
        <f>Sheet1!F65</f>
        <v>0.6818250460981651</v>
      </c>
    </row>
    <row r="61" spans="1:15" ht="12.75">
      <c r="A61">
        <v>5.7</v>
      </c>
      <c r="B61" s="70">
        <f t="shared" si="0"/>
        <v>187.4524957477294</v>
      </c>
      <c r="C61" s="70">
        <f>A61*Sheet1!D29</f>
        <v>165.3</v>
      </c>
      <c r="E61" s="70">
        <f t="shared" si="1"/>
        <v>22.152495747729386</v>
      </c>
      <c r="O61" s="70">
        <f>Sheet1!F65</f>
        <v>0.6818250460981651</v>
      </c>
    </row>
    <row r="62" spans="1:15" ht="12.75">
      <c r="A62">
        <v>5.8</v>
      </c>
      <c r="B62" s="70">
        <f t="shared" si="0"/>
        <v>191.13659455074227</v>
      </c>
      <c r="C62" s="70">
        <f>A62*Sheet1!D29</f>
        <v>168.2</v>
      </c>
      <c r="E62" s="70">
        <f t="shared" si="1"/>
        <v>22.936594550742274</v>
      </c>
      <c r="O62" s="70">
        <f>Sheet1!F65</f>
        <v>0.6818250460981651</v>
      </c>
    </row>
    <row r="63" spans="1:15" ht="12.75">
      <c r="A63">
        <v>5.9</v>
      </c>
      <c r="B63" s="70">
        <f t="shared" si="0"/>
        <v>194.83432985467715</v>
      </c>
      <c r="C63" s="70">
        <f>A63*Sheet1!D29</f>
        <v>171.10000000000002</v>
      </c>
      <c r="E63" s="70">
        <f t="shared" si="1"/>
        <v>23.734329854677128</v>
      </c>
      <c r="O63" s="70">
        <f>Sheet1!F65</f>
        <v>0.6818250460981651</v>
      </c>
    </row>
    <row r="64" spans="1:15" ht="12.75">
      <c r="A64">
        <v>6</v>
      </c>
      <c r="B64" s="70">
        <f t="shared" si="0"/>
        <v>198.54570165953393</v>
      </c>
      <c r="C64" s="70">
        <f>A64*Sheet1!D29</f>
        <v>174</v>
      </c>
      <c r="E64" s="70">
        <f t="shared" si="1"/>
        <v>24.545701659533943</v>
      </c>
      <c r="O64" s="70">
        <f>Sheet1!F65</f>
        <v>0.6818250460981651</v>
      </c>
    </row>
    <row r="65" spans="1:15" ht="12.75">
      <c r="A65">
        <v>6.1</v>
      </c>
      <c r="B65" s="70">
        <f t="shared" si="0"/>
        <v>202.2707099653127</v>
      </c>
      <c r="C65" s="70">
        <f>A65*Sheet1!D29</f>
        <v>176.89999999999998</v>
      </c>
      <c r="E65" s="70">
        <f t="shared" si="1"/>
        <v>25.370709965312717</v>
      </c>
      <c r="O65" s="70">
        <f>Sheet1!F65</f>
        <v>0.6818250460981651</v>
      </c>
    </row>
    <row r="66" spans="1:15" ht="12.75">
      <c r="A66">
        <v>6.2</v>
      </c>
      <c r="B66" s="70">
        <f t="shared" si="0"/>
        <v>206.00935477201347</v>
      </c>
      <c r="C66" s="70">
        <f>A66*Sheet1!D29</f>
        <v>179.8</v>
      </c>
      <c r="E66" s="70">
        <f t="shared" si="1"/>
        <v>26.20935477201347</v>
      </c>
      <c r="O66" s="70">
        <f>Sheet1!F65</f>
        <v>0.6818250460981651</v>
      </c>
    </row>
    <row r="67" spans="1:15" ht="12.75">
      <c r="A67">
        <v>6.3</v>
      </c>
      <c r="B67" s="70">
        <f t="shared" si="0"/>
        <v>209.76163607963616</v>
      </c>
      <c r="C67" s="70">
        <f>A67*Sheet1!D29</f>
        <v>182.7</v>
      </c>
      <c r="E67" s="70">
        <f t="shared" si="1"/>
        <v>27.06163607963617</v>
      </c>
      <c r="O67" s="70">
        <f>Sheet1!F65</f>
        <v>0.6818250460981651</v>
      </c>
    </row>
    <row r="68" spans="1:15" ht="12.75">
      <c r="A68">
        <v>6.4</v>
      </c>
      <c r="B68" s="70">
        <f t="shared" si="0"/>
        <v>213.52755388818088</v>
      </c>
      <c r="C68" s="70">
        <f>A68*Sheet1!D29</f>
        <v>185.60000000000002</v>
      </c>
      <c r="E68" s="70">
        <f t="shared" si="1"/>
        <v>27.927553888180846</v>
      </c>
      <c r="O68" s="70">
        <f>Sheet1!F65</f>
        <v>0.6818250460981651</v>
      </c>
    </row>
    <row r="69" spans="1:15" ht="12.75">
      <c r="A69">
        <v>6.5</v>
      </c>
      <c r="B69" s="70">
        <f aca="true" t="shared" si="3" ref="B69:B132">C69+E69</f>
        <v>217.30710819764747</v>
      </c>
      <c r="C69" s="70">
        <f>A69*Sheet1!D29</f>
        <v>188.5</v>
      </c>
      <c r="E69" s="70">
        <f aca="true" t="shared" si="4" ref="E69:E132">(A69*A69)*O69</f>
        <v>28.807108197647473</v>
      </c>
      <c r="O69" s="70">
        <f>Sheet1!F65</f>
        <v>0.6818250460981651</v>
      </c>
    </row>
    <row r="70" spans="1:15" ht="12.75">
      <c r="A70">
        <v>6.6</v>
      </c>
      <c r="B70" s="70">
        <f t="shared" si="3"/>
        <v>221.10029900803605</v>
      </c>
      <c r="C70" s="70">
        <f>A70*Sheet1!D29</f>
        <v>191.39999999999998</v>
      </c>
      <c r="E70" s="70">
        <f t="shared" si="4"/>
        <v>29.70029900803607</v>
      </c>
      <c r="O70" s="70">
        <f>Sheet1!F65</f>
        <v>0.6818250460981651</v>
      </c>
    </row>
    <row r="71" spans="1:15" ht="12.75">
      <c r="A71">
        <v>6.7</v>
      </c>
      <c r="B71" s="70">
        <f t="shared" si="3"/>
        <v>224.90712631934665</v>
      </c>
      <c r="C71" s="70">
        <f>A71*Sheet1!D29</f>
        <v>194.3</v>
      </c>
      <c r="E71" s="70">
        <f t="shared" si="4"/>
        <v>30.60712631934663</v>
      </c>
      <c r="O71" s="70">
        <f>Sheet1!F65</f>
        <v>0.6818250460981651</v>
      </c>
    </row>
    <row r="72" spans="1:15" ht="12.75">
      <c r="A72">
        <v>6.8</v>
      </c>
      <c r="B72" s="70">
        <f t="shared" si="3"/>
        <v>228.72759013157915</v>
      </c>
      <c r="C72" s="70">
        <f>A72*Sheet1!D29</f>
        <v>197.2</v>
      </c>
      <c r="E72" s="70">
        <f t="shared" si="4"/>
        <v>31.52759013157915</v>
      </c>
      <c r="O72" s="70">
        <f>Sheet1!F65</f>
        <v>0.6818250460981651</v>
      </c>
    </row>
    <row r="73" spans="1:15" ht="12.75">
      <c r="A73">
        <v>6.9</v>
      </c>
      <c r="B73" s="70">
        <f t="shared" si="3"/>
        <v>232.56169044473367</v>
      </c>
      <c r="C73" s="70">
        <f>A73*Sheet1!D29</f>
        <v>200.10000000000002</v>
      </c>
      <c r="E73" s="70">
        <f t="shared" si="4"/>
        <v>32.46169044473364</v>
      </c>
      <c r="O73" s="70">
        <f>Sheet1!F65</f>
        <v>0.6818250460981651</v>
      </c>
    </row>
    <row r="74" spans="1:15" ht="12.75">
      <c r="A74">
        <v>7</v>
      </c>
      <c r="B74" s="70">
        <f t="shared" si="3"/>
        <v>236.4094272588101</v>
      </c>
      <c r="C74" s="70">
        <f>A74*Sheet1!D29</f>
        <v>203</v>
      </c>
      <c r="E74" s="70">
        <f t="shared" si="4"/>
        <v>33.40942725881009</v>
      </c>
      <c r="O74" s="70">
        <f>Sheet1!F65</f>
        <v>0.6818250460981651</v>
      </c>
    </row>
    <row r="75" spans="1:15" ht="12.75">
      <c r="A75">
        <v>7.1</v>
      </c>
      <c r="B75" s="70">
        <f t="shared" si="3"/>
        <v>240.2708005738085</v>
      </c>
      <c r="C75" s="70">
        <f>A75*Sheet1!D29</f>
        <v>205.89999999999998</v>
      </c>
      <c r="E75" s="70">
        <f t="shared" si="4"/>
        <v>34.3708005738085</v>
      </c>
      <c r="O75" s="70">
        <f>Sheet1!F65</f>
        <v>0.6818250460981651</v>
      </c>
    </row>
    <row r="76" spans="1:15" ht="12.75">
      <c r="A76">
        <v>7.2</v>
      </c>
      <c r="B76" s="70">
        <f t="shared" si="3"/>
        <v>244.1458103897289</v>
      </c>
      <c r="C76" s="70">
        <f>A76*Sheet1!D29</f>
        <v>208.8</v>
      </c>
      <c r="E76" s="70">
        <f t="shared" si="4"/>
        <v>35.34581038972888</v>
      </c>
      <c r="O76" s="70">
        <f>Sheet1!F65</f>
        <v>0.6818250460981651</v>
      </c>
    </row>
    <row r="77" spans="1:15" ht="12.75">
      <c r="A77">
        <v>7.3</v>
      </c>
      <c r="B77" s="70">
        <f t="shared" si="3"/>
        <v>248.0344567065712</v>
      </c>
      <c r="C77" s="70">
        <f>A77*Sheet1!D29</f>
        <v>211.7</v>
      </c>
      <c r="E77" s="70">
        <f t="shared" si="4"/>
        <v>36.33445670657122</v>
      </c>
      <c r="O77" s="70">
        <f>Sheet1!F65</f>
        <v>0.6818250460981651</v>
      </c>
    </row>
    <row r="78" spans="1:15" ht="12.75">
      <c r="A78">
        <v>7.4</v>
      </c>
      <c r="B78" s="70">
        <f t="shared" si="3"/>
        <v>251.93673952433554</v>
      </c>
      <c r="C78" s="70">
        <f>A78*Sheet1!D29</f>
        <v>214.60000000000002</v>
      </c>
      <c r="E78" s="70">
        <f t="shared" si="4"/>
        <v>37.33673952433552</v>
      </c>
      <c r="O78" s="70">
        <f>Sheet1!F65</f>
        <v>0.6818250460981651</v>
      </c>
    </row>
    <row r="79" spans="1:15" ht="12.75">
      <c r="A79">
        <v>7.5</v>
      </c>
      <c r="B79" s="70">
        <f t="shared" si="3"/>
        <v>255.8526588430218</v>
      </c>
      <c r="C79" s="70">
        <f>A79*Sheet1!D29</f>
        <v>217.5</v>
      </c>
      <c r="E79" s="70">
        <f t="shared" si="4"/>
        <v>38.352658843021786</v>
      </c>
      <c r="O79" s="70">
        <f>Sheet1!F65</f>
        <v>0.6818250460981651</v>
      </c>
    </row>
    <row r="80" spans="1:15" ht="12.75">
      <c r="A80">
        <v>7.6</v>
      </c>
      <c r="B80" s="70">
        <f t="shared" si="3"/>
        <v>259.78221466263</v>
      </c>
      <c r="C80" s="70">
        <f>A80*Sheet1!D29</f>
        <v>220.39999999999998</v>
      </c>
      <c r="E80" s="70">
        <f t="shared" si="4"/>
        <v>39.38221466263001</v>
      </c>
      <c r="O80" s="70">
        <f>Sheet1!F65</f>
        <v>0.6818250460981651</v>
      </c>
    </row>
    <row r="81" spans="1:15" ht="12.75">
      <c r="A81">
        <v>7.7</v>
      </c>
      <c r="B81" s="70">
        <f t="shared" si="3"/>
        <v>263.7254069831602</v>
      </c>
      <c r="C81" s="70">
        <f>A81*Sheet1!D29</f>
        <v>223.3</v>
      </c>
      <c r="E81" s="70">
        <f t="shared" si="4"/>
        <v>40.425406983160215</v>
      </c>
      <c r="O81" s="70">
        <f>Sheet1!F65</f>
        <v>0.6818250460981651</v>
      </c>
    </row>
    <row r="82" spans="1:15" ht="12.75">
      <c r="A82">
        <v>7.8</v>
      </c>
      <c r="B82" s="70">
        <f t="shared" si="3"/>
        <v>267.68223580461233</v>
      </c>
      <c r="C82" s="70">
        <f>A82*Sheet1!D29</f>
        <v>226.2</v>
      </c>
      <c r="E82" s="70">
        <f t="shared" si="4"/>
        <v>41.48223580461236</v>
      </c>
      <c r="O82" s="70">
        <f>Sheet1!F65</f>
        <v>0.6818250460981651</v>
      </c>
    </row>
    <row r="83" spans="1:15" ht="12.75">
      <c r="A83">
        <v>7.9</v>
      </c>
      <c r="B83" s="70">
        <f t="shared" si="3"/>
        <v>271.6527011269865</v>
      </c>
      <c r="C83" s="70">
        <f>A83*Sheet1!D29</f>
        <v>229.10000000000002</v>
      </c>
      <c r="E83" s="70">
        <f t="shared" si="4"/>
        <v>42.552701126986484</v>
      </c>
      <c r="O83" s="70">
        <f>Sheet1!F65</f>
        <v>0.6818250460981651</v>
      </c>
    </row>
    <row r="84" spans="1:15" ht="12.75">
      <c r="A84">
        <v>8</v>
      </c>
      <c r="B84" s="70">
        <f t="shared" si="3"/>
        <v>275.6368029502826</v>
      </c>
      <c r="C84" s="70">
        <f>A84*Sheet1!D29</f>
        <v>232</v>
      </c>
      <c r="E84" s="70">
        <f t="shared" si="4"/>
        <v>43.636802950282565</v>
      </c>
      <c r="O84" s="70">
        <f>Sheet1!F65</f>
        <v>0.6818250460981651</v>
      </c>
    </row>
    <row r="85" spans="1:15" ht="12.75">
      <c r="A85">
        <v>8.1</v>
      </c>
      <c r="B85" s="70">
        <f t="shared" si="3"/>
        <v>279.6345412745006</v>
      </c>
      <c r="C85" s="70">
        <f>A85*Sheet1!D29</f>
        <v>234.89999999999998</v>
      </c>
      <c r="E85" s="70">
        <f t="shared" si="4"/>
        <v>44.73454127450061</v>
      </c>
      <c r="O85" s="70">
        <f>Sheet1!F65</f>
        <v>0.6818250460981651</v>
      </c>
    </row>
    <row r="86" spans="1:15" ht="12.75">
      <c r="A86">
        <v>8.2</v>
      </c>
      <c r="B86" s="70">
        <f t="shared" si="3"/>
        <v>283.6459160996406</v>
      </c>
      <c r="C86" s="70">
        <f>A86*Sheet1!D29</f>
        <v>237.79999999999998</v>
      </c>
      <c r="E86" s="70">
        <f t="shared" si="4"/>
        <v>45.84591609964062</v>
      </c>
      <c r="O86" s="70">
        <f>Sheet1!F65</f>
        <v>0.6818250460981651</v>
      </c>
    </row>
    <row r="87" spans="1:15" ht="12.75">
      <c r="A87">
        <v>8.3</v>
      </c>
      <c r="B87" s="70">
        <f t="shared" si="3"/>
        <v>287.67092742570264</v>
      </c>
      <c r="C87" s="70">
        <f>A87*Sheet1!D29</f>
        <v>240.70000000000002</v>
      </c>
      <c r="E87" s="70">
        <f t="shared" si="4"/>
        <v>46.970927425702605</v>
      </c>
      <c r="O87" s="70">
        <f>Sheet1!F65</f>
        <v>0.6818250460981651</v>
      </c>
    </row>
    <row r="88" spans="1:15" ht="12.75">
      <c r="A88">
        <v>8.4</v>
      </c>
      <c r="B88" s="70">
        <f t="shared" si="3"/>
        <v>291.70957525268653</v>
      </c>
      <c r="C88" s="70">
        <f>A88*Sheet1!D29</f>
        <v>243.60000000000002</v>
      </c>
      <c r="E88" s="70">
        <f t="shared" si="4"/>
        <v>48.10957525268653</v>
      </c>
      <c r="O88" s="70">
        <f>Sheet1!F65</f>
        <v>0.6818250460981651</v>
      </c>
    </row>
    <row r="89" spans="1:15" ht="12.75">
      <c r="A89">
        <v>8.5</v>
      </c>
      <c r="B89" s="70">
        <f t="shared" si="3"/>
        <v>295.76185958059244</v>
      </c>
      <c r="C89" s="70">
        <f>A89*Sheet1!D29</f>
        <v>246.5</v>
      </c>
      <c r="E89" s="70">
        <f t="shared" si="4"/>
        <v>49.26185958059243</v>
      </c>
      <c r="O89" s="70">
        <f>Sheet1!F65</f>
        <v>0.6818250460981651</v>
      </c>
    </row>
    <row r="90" spans="1:15" ht="12.75">
      <c r="A90">
        <v>8.6</v>
      </c>
      <c r="B90" s="70">
        <f t="shared" si="3"/>
        <v>299.82778040942026</v>
      </c>
      <c r="C90" s="70">
        <f>A90*Sheet1!D29</f>
        <v>249.39999999999998</v>
      </c>
      <c r="E90" s="70">
        <f t="shared" si="4"/>
        <v>50.427780409420286</v>
      </c>
      <c r="O90" s="70">
        <f>Sheet1!F65</f>
        <v>0.6818250460981651</v>
      </c>
    </row>
    <row r="91" spans="1:15" ht="12.75">
      <c r="A91">
        <v>8.7</v>
      </c>
      <c r="B91" s="70">
        <f t="shared" si="3"/>
        <v>303.9073377391701</v>
      </c>
      <c r="C91" s="70">
        <f>A91*Sheet1!D29</f>
        <v>252.29999999999998</v>
      </c>
      <c r="E91" s="70">
        <f t="shared" si="4"/>
        <v>51.607337739170106</v>
      </c>
      <c r="O91" s="70">
        <f>Sheet1!F65</f>
        <v>0.6818250460981651</v>
      </c>
    </row>
    <row r="92" spans="1:15" ht="12.75">
      <c r="A92">
        <v>8.8</v>
      </c>
      <c r="B92" s="70">
        <f t="shared" si="3"/>
        <v>308.00053156984194</v>
      </c>
      <c r="C92" s="70">
        <f>A92*Sheet1!D29</f>
        <v>255.20000000000002</v>
      </c>
      <c r="E92" s="70">
        <f t="shared" si="4"/>
        <v>52.80053156984191</v>
      </c>
      <c r="O92" s="70">
        <f>Sheet1!F65</f>
        <v>0.6818250460981651</v>
      </c>
    </row>
    <row r="93" spans="1:15" ht="12.75">
      <c r="A93">
        <v>8.9</v>
      </c>
      <c r="B93" s="70">
        <f t="shared" si="3"/>
        <v>312.1073619014357</v>
      </c>
      <c r="C93" s="70">
        <f>A93*Sheet1!D29</f>
        <v>258.1</v>
      </c>
      <c r="E93" s="70">
        <f t="shared" si="4"/>
        <v>54.00736190143566</v>
      </c>
      <c r="O93" s="70">
        <f>Sheet1!F65</f>
        <v>0.6818250460981651</v>
      </c>
    </row>
    <row r="94" spans="1:15" ht="12.75">
      <c r="A94">
        <v>9</v>
      </c>
      <c r="B94" s="70">
        <f t="shared" si="3"/>
        <v>316.22782873395136</v>
      </c>
      <c r="C94" s="70">
        <f>A94*Sheet1!D29</f>
        <v>261</v>
      </c>
      <c r="E94" s="70">
        <f t="shared" si="4"/>
        <v>55.22782873395137</v>
      </c>
      <c r="O94" s="70">
        <f>Sheet1!F65</f>
        <v>0.6818250460981651</v>
      </c>
    </row>
    <row r="95" spans="1:15" ht="12.75">
      <c r="A95">
        <v>9.1</v>
      </c>
      <c r="B95" s="70">
        <f t="shared" si="3"/>
        <v>320.36193206738903</v>
      </c>
      <c r="C95" s="70">
        <f>A95*Sheet1!D29</f>
        <v>263.9</v>
      </c>
      <c r="E95" s="70">
        <f t="shared" si="4"/>
        <v>56.46193206738904</v>
      </c>
      <c r="O95" s="70">
        <f>Sheet1!F65</f>
        <v>0.6818250460981651</v>
      </c>
    </row>
    <row r="96" spans="1:15" ht="12.75">
      <c r="A96">
        <v>9.2</v>
      </c>
      <c r="B96" s="70">
        <f t="shared" si="3"/>
        <v>324.5096719017486</v>
      </c>
      <c r="C96" s="70">
        <f>A96*Sheet1!D29</f>
        <v>266.79999999999995</v>
      </c>
      <c r="E96" s="70">
        <f t="shared" si="4"/>
        <v>57.709671901748685</v>
      </c>
      <c r="O96" s="70">
        <f>Sheet1!F65</f>
        <v>0.6818250460981651</v>
      </c>
    </row>
    <row r="97" spans="1:15" ht="12.75">
      <c r="A97">
        <v>9.3</v>
      </c>
      <c r="B97" s="70">
        <f t="shared" si="3"/>
        <v>328.67104823703033</v>
      </c>
      <c r="C97" s="70">
        <f>A97*Sheet1!D29</f>
        <v>269.70000000000005</v>
      </c>
      <c r="E97" s="70">
        <f t="shared" si="4"/>
        <v>58.9710482370303</v>
      </c>
      <c r="O97" s="70">
        <f>Sheet1!F65</f>
        <v>0.6818250460981651</v>
      </c>
    </row>
    <row r="98" spans="1:15" ht="12.75">
      <c r="A98">
        <v>9.4</v>
      </c>
      <c r="B98" s="70">
        <f t="shared" si="3"/>
        <v>332.8460610732339</v>
      </c>
      <c r="C98" s="70">
        <f>A98*Sheet1!D29</f>
        <v>272.6</v>
      </c>
      <c r="E98" s="70">
        <f t="shared" si="4"/>
        <v>60.246061073233875</v>
      </c>
      <c r="O98" s="70">
        <f>Sheet1!F65</f>
        <v>0.6818250460981651</v>
      </c>
    </row>
    <row r="99" spans="1:15" ht="12.75">
      <c r="A99">
        <v>9.5</v>
      </c>
      <c r="B99" s="70">
        <f t="shared" si="3"/>
        <v>337.03471041035937</v>
      </c>
      <c r="C99" s="70">
        <f>A99*Sheet1!D29</f>
        <v>275.5</v>
      </c>
      <c r="E99" s="70">
        <f t="shared" si="4"/>
        <v>61.534710410359395</v>
      </c>
      <c r="O99" s="70">
        <f>Sheet1!F65</f>
        <v>0.6818250460981651</v>
      </c>
    </row>
    <row r="100" spans="1:15" ht="12.75">
      <c r="A100">
        <v>9.6</v>
      </c>
      <c r="B100" s="70">
        <f t="shared" si="3"/>
        <v>341.23699624840685</v>
      </c>
      <c r="C100" s="70">
        <f>A100*Sheet1!D29</f>
        <v>278.4</v>
      </c>
      <c r="E100" s="70">
        <f t="shared" si="4"/>
        <v>62.83699624840689</v>
      </c>
      <c r="O100" s="70">
        <f>Sheet1!F65</f>
        <v>0.6818250460981651</v>
      </c>
    </row>
    <row r="101" spans="1:15" ht="12.75">
      <c r="A101">
        <v>9.7</v>
      </c>
      <c r="B101" s="70">
        <f t="shared" si="3"/>
        <v>345.4529185873763</v>
      </c>
      <c r="C101" s="70">
        <f>A101*Sheet1!D29</f>
        <v>281.29999999999995</v>
      </c>
      <c r="E101" s="70">
        <f t="shared" si="4"/>
        <v>64.15291858737635</v>
      </c>
      <c r="O101" s="70">
        <f>Sheet1!F65</f>
        <v>0.6818250460981651</v>
      </c>
    </row>
    <row r="102" spans="1:15" ht="12.75">
      <c r="A102">
        <v>9.8</v>
      </c>
      <c r="B102" s="70">
        <f t="shared" si="3"/>
        <v>349.6824774272678</v>
      </c>
      <c r="C102" s="70">
        <f>A102*Sheet1!D29</f>
        <v>284.20000000000005</v>
      </c>
      <c r="E102" s="70">
        <f t="shared" si="4"/>
        <v>65.48247742726778</v>
      </c>
      <c r="O102" s="70">
        <f>Sheet1!F65</f>
        <v>0.6818250460981651</v>
      </c>
    </row>
    <row r="103" spans="1:15" ht="12.75">
      <c r="A103">
        <v>9.9</v>
      </c>
      <c r="B103" s="70">
        <f t="shared" si="3"/>
        <v>353.9256727680812</v>
      </c>
      <c r="C103" s="70">
        <f>A103*Sheet1!D29</f>
        <v>287.1</v>
      </c>
      <c r="E103" s="70">
        <f t="shared" si="4"/>
        <v>66.82567276808116</v>
      </c>
      <c r="O103" s="70">
        <f>Sheet1!F65</f>
        <v>0.6818250460981651</v>
      </c>
    </row>
    <row r="104" spans="1:15" ht="12.75">
      <c r="A104">
        <v>10</v>
      </c>
      <c r="B104" s="70">
        <f t="shared" si="3"/>
        <v>358.18250460981653</v>
      </c>
      <c r="C104" s="70">
        <f>A104*Sheet1!D29</f>
        <v>290</v>
      </c>
      <c r="E104" s="70">
        <f t="shared" si="4"/>
        <v>68.1825046098165</v>
      </c>
      <c r="O104" s="70">
        <f>Sheet1!F65</f>
        <v>0.6818250460981651</v>
      </c>
    </row>
    <row r="105" spans="1:15" ht="12.75">
      <c r="A105">
        <v>10.1</v>
      </c>
      <c r="B105" s="70">
        <f t="shared" si="3"/>
        <v>362.4529729524738</v>
      </c>
      <c r="C105" s="70">
        <f>A105*Sheet1!D29</f>
        <v>292.9</v>
      </c>
      <c r="E105" s="70">
        <f t="shared" si="4"/>
        <v>69.55297295247381</v>
      </c>
      <c r="O105" s="70">
        <f>Sheet1!F65</f>
        <v>0.6818250460981651</v>
      </c>
    </row>
    <row r="106" spans="1:15" ht="12.75">
      <c r="A106">
        <v>10.2</v>
      </c>
      <c r="B106" s="70">
        <f t="shared" si="3"/>
        <v>366.73707779605303</v>
      </c>
      <c r="C106" s="70">
        <f>A106*Sheet1!D29</f>
        <v>295.79999999999995</v>
      </c>
      <c r="E106" s="70">
        <f t="shared" si="4"/>
        <v>70.93707779605309</v>
      </c>
      <c r="O106" s="70">
        <f>Sheet1!F65</f>
        <v>0.6818250460981651</v>
      </c>
    </row>
    <row r="107" spans="1:15" ht="12.75">
      <c r="A107">
        <v>10.3</v>
      </c>
      <c r="B107" s="70">
        <f t="shared" si="3"/>
        <v>371.0348191405544</v>
      </c>
      <c r="C107" s="70">
        <f>A107*Sheet1!D29</f>
        <v>298.70000000000005</v>
      </c>
      <c r="E107" s="70">
        <f t="shared" si="4"/>
        <v>72.33481914055434</v>
      </c>
      <c r="O107" s="70">
        <f>Sheet1!F65</f>
        <v>0.6818250460981651</v>
      </c>
    </row>
    <row r="108" spans="1:15" ht="12.75">
      <c r="A108">
        <v>10.4</v>
      </c>
      <c r="B108" s="70">
        <f t="shared" si="3"/>
        <v>375.3461969859776</v>
      </c>
      <c r="C108" s="70">
        <f>A108*Sheet1!D29</f>
        <v>301.6</v>
      </c>
      <c r="E108" s="70">
        <f t="shared" si="4"/>
        <v>73.74619698597755</v>
      </c>
      <c r="O108" s="70">
        <f>Sheet1!F65</f>
        <v>0.6818250460981651</v>
      </c>
    </row>
    <row r="109" spans="1:15" ht="12.75">
      <c r="A109">
        <v>10.5</v>
      </c>
      <c r="B109" s="70">
        <f t="shared" si="3"/>
        <v>379.6712113323227</v>
      </c>
      <c r="C109" s="70">
        <f>A109*Sheet1!D29</f>
        <v>304.5</v>
      </c>
      <c r="E109" s="70">
        <f t="shared" si="4"/>
        <v>75.1712113323227</v>
      </c>
      <c r="O109" s="70">
        <f>Sheet1!F65</f>
        <v>0.6818250460981651</v>
      </c>
    </row>
    <row r="110" spans="1:15" ht="12.75">
      <c r="A110">
        <v>10.6</v>
      </c>
      <c r="B110" s="70">
        <f t="shared" si="3"/>
        <v>384.0098621795898</v>
      </c>
      <c r="C110" s="70">
        <f>A110*Sheet1!D29</f>
        <v>307.4</v>
      </c>
      <c r="E110" s="70">
        <f t="shared" si="4"/>
        <v>76.60986217958983</v>
      </c>
      <c r="O110" s="70">
        <f>Sheet1!F65</f>
        <v>0.6818250460981651</v>
      </c>
    </row>
    <row r="111" spans="1:15" ht="12.75">
      <c r="A111">
        <v>10.7</v>
      </c>
      <c r="B111" s="70">
        <f t="shared" si="3"/>
        <v>388.36214952777885</v>
      </c>
      <c r="C111" s="70">
        <f>A111*Sheet1!D29</f>
        <v>310.29999999999995</v>
      </c>
      <c r="E111" s="70">
        <f t="shared" si="4"/>
        <v>78.0621495277789</v>
      </c>
      <c r="O111" s="70">
        <f>Sheet1!F65</f>
        <v>0.6818250460981651</v>
      </c>
    </row>
    <row r="112" spans="1:15" ht="12.75">
      <c r="A112">
        <v>10.8</v>
      </c>
      <c r="B112" s="70">
        <f t="shared" si="3"/>
        <v>392.72807337689005</v>
      </c>
      <c r="C112" s="70">
        <f>A112*Sheet1!D29</f>
        <v>313.20000000000005</v>
      </c>
      <c r="E112" s="70">
        <f t="shared" si="4"/>
        <v>79.52807337688998</v>
      </c>
      <c r="O112" s="70">
        <f>Sheet1!F65</f>
        <v>0.6818250460981651</v>
      </c>
    </row>
    <row r="113" spans="1:15" ht="12.75">
      <c r="A113">
        <v>10.9</v>
      </c>
      <c r="B113" s="70">
        <f t="shared" si="3"/>
        <v>397.10763372692304</v>
      </c>
      <c r="C113" s="70">
        <f>A113*Sheet1!D29</f>
        <v>316.1</v>
      </c>
      <c r="E113" s="70">
        <f t="shared" si="4"/>
        <v>81.00763372692299</v>
      </c>
      <c r="O113" s="70">
        <f>Sheet1!F65</f>
        <v>0.6818250460981651</v>
      </c>
    </row>
    <row r="114" spans="1:15" ht="12.75">
      <c r="A114">
        <v>11</v>
      </c>
      <c r="B114" s="70">
        <f t="shared" si="3"/>
        <v>401.500830577878</v>
      </c>
      <c r="C114" s="70">
        <f>A114*Sheet1!D29</f>
        <v>319</v>
      </c>
      <c r="E114" s="70">
        <f t="shared" si="4"/>
        <v>82.50083057787798</v>
      </c>
      <c r="O114" s="70">
        <f>Sheet1!F65</f>
        <v>0.6818250460981651</v>
      </c>
    </row>
    <row r="115" spans="1:15" ht="12.75">
      <c r="A115">
        <v>11.1</v>
      </c>
      <c r="B115" s="70">
        <f t="shared" si="3"/>
        <v>405.9076639297549</v>
      </c>
      <c r="C115" s="70">
        <f>A115*Sheet1!D29</f>
        <v>321.9</v>
      </c>
      <c r="E115" s="70">
        <f t="shared" si="4"/>
        <v>84.00766392975491</v>
      </c>
      <c r="O115" s="70">
        <f>Sheet1!F65</f>
        <v>0.6818250460981651</v>
      </c>
    </row>
    <row r="116" spans="1:15" ht="12.75">
      <c r="A116">
        <v>11.2</v>
      </c>
      <c r="B116" s="70">
        <f t="shared" si="3"/>
        <v>410.3281337825538</v>
      </c>
      <c r="C116" s="70">
        <f>A116*Sheet1!D29</f>
        <v>324.79999999999995</v>
      </c>
      <c r="E116" s="70">
        <f t="shared" si="4"/>
        <v>85.52813378255382</v>
      </c>
      <c r="O116" s="70">
        <f>Sheet1!F65</f>
        <v>0.6818250460981651</v>
      </c>
    </row>
    <row r="117" spans="1:15" ht="12.75">
      <c r="A117">
        <v>11.3</v>
      </c>
      <c r="B117" s="70">
        <f t="shared" si="3"/>
        <v>414.7622401362747</v>
      </c>
      <c r="C117" s="70">
        <f>A117*Sheet1!D29</f>
        <v>327.70000000000005</v>
      </c>
      <c r="E117" s="70">
        <f t="shared" si="4"/>
        <v>87.06224013627471</v>
      </c>
      <c r="O117" s="70">
        <f>Sheet1!F65</f>
        <v>0.6818250460981651</v>
      </c>
    </row>
    <row r="118" spans="1:15" ht="12.75">
      <c r="A118">
        <v>11.4</v>
      </c>
      <c r="B118" s="70">
        <f t="shared" si="3"/>
        <v>419.2099829909176</v>
      </c>
      <c r="C118" s="70">
        <f>A118*Sheet1!D29</f>
        <v>330.6</v>
      </c>
      <c r="E118" s="70">
        <f t="shared" si="4"/>
        <v>88.60998299091754</v>
      </c>
      <c r="O118" s="70">
        <f>Sheet1!F65</f>
        <v>0.6818250460981651</v>
      </c>
    </row>
    <row r="119" spans="1:15" ht="12.75">
      <c r="A119">
        <v>11.5</v>
      </c>
      <c r="B119" s="70">
        <f t="shared" si="3"/>
        <v>423.67136234648234</v>
      </c>
      <c r="C119" s="70">
        <f>A119*Sheet1!D29</f>
        <v>333.5</v>
      </c>
      <c r="E119" s="70">
        <f t="shared" si="4"/>
        <v>90.17136234648233</v>
      </c>
      <c r="O119" s="70">
        <f>Sheet1!F65</f>
        <v>0.6818250460981651</v>
      </c>
    </row>
    <row r="120" spans="1:15" ht="12.75">
      <c r="A120">
        <v>11.6</v>
      </c>
      <c r="B120" s="70">
        <f t="shared" si="3"/>
        <v>428.14637820296906</v>
      </c>
      <c r="C120" s="70">
        <f>A120*Sheet1!D29</f>
        <v>336.4</v>
      </c>
      <c r="E120" s="70">
        <f t="shared" si="4"/>
        <v>91.7463782029691</v>
      </c>
      <c r="O120" s="70">
        <f>Sheet1!F65</f>
        <v>0.6818250460981651</v>
      </c>
    </row>
    <row r="121" spans="1:15" ht="12.75">
      <c r="A121">
        <v>11.7</v>
      </c>
      <c r="B121" s="70">
        <f t="shared" si="3"/>
        <v>432.63503056037774</v>
      </c>
      <c r="C121" s="70">
        <f>A121*Sheet1!D29</f>
        <v>339.29999999999995</v>
      </c>
      <c r="E121" s="70">
        <f t="shared" si="4"/>
        <v>93.3350305603778</v>
      </c>
      <c r="O121" s="70">
        <f>Sheet1!F65</f>
        <v>0.6818250460981651</v>
      </c>
    </row>
    <row r="122" spans="1:15" ht="12.75">
      <c r="A122">
        <v>11.8</v>
      </c>
      <c r="B122" s="70">
        <f t="shared" si="3"/>
        <v>437.13731941870856</v>
      </c>
      <c r="C122" s="70">
        <f>A122*Sheet1!D29</f>
        <v>342.20000000000005</v>
      </c>
      <c r="E122" s="70">
        <f t="shared" si="4"/>
        <v>94.93731941870851</v>
      </c>
      <c r="O122" s="70">
        <f>Sheet1!F65</f>
        <v>0.6818250460981651</v>
      </c>
    </row>
    <row r="123" spans="1:15" ht="12.75">
      <c r="A123">
        <v>11.9</v>
      </c>
      <c r="B123" s="70">
        <f t="shared" si="3"/>
        <v>441.65324477796116</v>
      </c>
      <c r="C123" s="70">
        <f>A123*Sheet1!D29</f>
        <v>345.1</v>
      </c>
      <c r="E123" s="70">
        <f t="shared" si="4"/>
        <v>96.55324477796117</v>
      </c>
      <c r="O123" s="70">
        <f>Sheet1!F65</f>
        <v>0.6818250460981651</v>
      </c>
    </row>
    <row r="124" spans="1:15" ht="12.75">
      <c r="A124">
        <v>12</v>
      </c>
      <c r="B124" s="70">
        <f t="shared" si="3"/>
        <v>446.1828066381358</v>
      </c>
      <c r="C124" s="70">
        <f>A124*Sheet1!D29</f>
        <v>348</v>
      </c>
      <c r="E124" s="70">
        <f t="shared" si="4"/>
        <v>98.18280663813577</v>
      </c>
      <c r="O124" s="70">
        <f>Sheet1!F65</f>
        <v>0.6818250460981651</v>
      </c>
    </row>
    <row r="125" spans="1:15" ht="12.75">
      <c r="A125">
        <v>12.1</v>
      </c>
      <c r="B125" s="70">
        <f t="shared" si="3"/>
        <v>450.7260049992323</v>
      </c>
      <c r="C125" s="70">
        <f>A125*Sheet1!D29</f>
        <v>350.9</v>
      </c>
      <c r="E125" s="70">
        <f t="shared" si="4"/>
        <v>99.82600499923235</v>
      </c>
      <c r="O125" s="70">
        <f>Sheet1!F65</f>
        <v>0.6818250460981651</v>
      </c>
    </row>
    <row r="126" spans="1:15" ht="12.75">
      <c r="A126">
        <v>12.2</v>
      </c>
      <c r="B126" s="70">
        <f t="shared" si="3"/>
        <v>455.2828398612508</v>
      </c>
      <c r="C126" s="70">
        <f>A126*Sheet1!D29</f>
        <v>353.79999999999995</v>
      </c>
      <c r="E126" s="70">
        <f t="shared" si="4"/>
        <v>101.48283986125087</v>
      </c>
      <c r="O126" s="70">
        <f>Sheet1!F65</f>
        <v>0.6818250460981651</v>
      </c>
    </row>
    <row r="127" spans="1:15" ht="12.75">
      <c r="A127">
        <v>12.3</v>
      </c>
      <c r="B127" s="70">
        <f t="shared" si="3"/>
        <v>459.85331122419143</v>
      </c>
      <c r="C127" s="70">
        <f>A127*Sheet1!D29</f>
        <v>356.70000000000005</v>
      </c>
      <c r="E127" s="70">
        <f t="shared" si="4"/>
        <v>103.15331122419141</v>
      </c>
      <c r="O127" s="70">
        <f>Sheet1!F65</f>
        <v>0.6818250460981651</v>
      </c>
    </row>
    <row r="128" spans="1:15" ht="12.75">
      <c r="A128">
        <v>12.4</v>
      </c>
      <c r="B128" s="70">
        <f t="shared" si="3"/>
        <v>464.4374190880539</v>
      </c>
      <c r="C128" s="70">
        <f>A128*Sheet1!D29</f>
        <v>359.6</v>
      </c>
      <c r="E128" s="70">
        <f t="shared" si="4"/>
        <v>104.83741908805388</v>
      </c>
      <c r="O128" s="70">
        <f>Sheet1!F65</f>
        <v>0.6818250460981651</v>
      </c>
    </row>
    <row r="129" spans="1:15" ht="12.75">
      <c r="A129">
        <v>12.5</v>
      </c>
      <c r="B129" s="70">
        <f t="shared" si="3"/>
        <v>469.0351634528383</v>
      </c>
      <c r="C129" s="70">
        <f>A129*Sheet1!D29</f>
        <v>362.5</v>
      </c>
      <c r="E129" s="70">
        <f t="shared" si="4"/>
        <v>106.53516345283829</v>
      </c>
      <c r="O129" s="70">
        <f>Sheet1!F65</f>
        <v>0.6818250460981651</v>
      </c>
    </row>
    <row r="130" spans="1:15" ht="12.75">
      <c r="A130">
        <v>12.6</v>
      </c>
      <c r="B130" s="70">
        <f t="shared" si="3"/>
        <v>473.64654431854467</v>
      </c>
      <c r="C130" s="70">
        <f>A130*Sheet1!D29</f>
        <v>365.4</v>
      </c>
      <c r="E130" s="70">
        <f t="shared" si="4"/>
        <v>108.24654431854468</v>
      </c>
      <c r="O130" s="70">
        <f>Sheet1!F65</f>
        <v>0.6818250460981651</v>
      </c>
    </row>
    <row r="131" spans="1:15" ht="12.75">
      <c r="A131">
        <v>12.7</v>
      </c>
      <c r="B131" s="70">
        <f t="shared" si="3"/>
        <v>478.27156168517297</v>
      </c>
      <c r="C131" s="70">
        <f>A131*Sheet1!D29</f>
        <v>368.29999999999995</v>
      </c>
      <c r="E131" s="70">
        <f t="shared" si="4"/>
        <v>109.97156168517304</v>
      </c>
      <c r="O131" s="70">
        <f>Sheet1!F65</f>
        <v>0.6818250460981651</v>
      </c>
    </row>
    <row r="132" spans="1:15" ht="12.75">
      <c r="A132">
        <v>12.8</v>
      </c>
      <c r="B132" s="70">
        <f t="shared" si="3"/>
        <v>482.91021555272346</v>
      </c>
      <c r="C132" s="70">
        <f>A132*Sheet1!D29</f>
        <v>371.20000000000005</v>
      </c>
      <c r="E132" s="70">
        <f t="shared" si="4"/>
        <v>111.71021555272338</v>
      </c>
      <c r="O132" s="70">
        <f>Sheet1!F65</f>
        <v>0.6818250460981651</v>
      </c>
    </row>
    <row r="133" spans="1:15" ht="12.75">
      <c r="A133">
        <v>12.9</v>
      </c>
      <c r="B133" s="70">
        <f aca="true" t="shared" si="5" ref="B133:B196">C133+E133</f>
        <v>487.5625059211957</v>
      </c>
      <c r="C133" s="70">
        <f>A133*Sheet1!D29</f>
        <v>374.1</v>
      </c>
      <c r="E133" s="70">
        <f aca="true" t="shared" si="6" ref="E133:E196">(A133*A133)*O133</f>
        <v>113.46250592119564</v>
      </c>
      <c r="O133" s="70">
        <f>Sheet1!F65</f>
        <v>0.6818250460981651</v>
      </c>
    </row>
    <row r="134" spans="1:15" ht="12.75">
      <c r="A134">
        <v>13</v>
      </c>
      <c r="B134" s="70">
        <f t="shared" si="5"/>
        <v>492.22843279058986</v>
      </c>
      <c r="C134" s="70">
        <f>A134*Sheet1!D29</f>
        <v>377</v>
      </c>
      <c r="E134" s="70">
        <f t="shared" si="6"/>
        <v>115.22843279058989</v>
      </c>
      <c r="O134" s="70">
        <f>Sheet1!F65</f>
        <v>0.6818250460981651</v>
      </c>
    </row>
    <row r="135" spans="1:15" ht="12.75">
      <c r="A135">
        <v>13.1</v>
      </c>
      <c r="B135" s="70">
        <f t="shared" si="5"/>
        <v>496.90799616090607</v>
      </c>
      <c r="C135" s="70">
        <f>A135*Sheet1!D29</f>
        <v>379.9</v>
      </c>
      <c r="E135" s="70">
        <f t="shared" si="6"/>
        <v>117.0079961609061</v>
      </c>
      <c r="O135" s="70">
        <f>Sheet1!F65</f>
        <v>0.6818250460981651</v>
      </c>
    </row>
    <row r="136" spans="1:15" ht="12.75">
      <c r="A136">
        <v>13.2</v>
      </c>
      <c r="B136" s="70">
        <f t="shared" si="5"/>
        <v>501.60119603214423</v>
      </c>
      <c r="C136" s="70">
        <f>A136*Sheet1!D29</f>
        <v>382.79999999999995</v>
      </c>
      <c r="E136" s="70">
        <f t="shared" si="6"/>
        <v>118.80119603214428</v>
      </c>
      <c r="O136" s="70">
        <f>Sheet1!F65</f>
        <v>0.6818250460981651</v>
      </c>
    </row>
    <row r="137" spans="1:15" ht="12.75">
      <c r="A137">
        <v>13.3</v>
      </c>
      <c r="B137" s="70">
        <f t="shared" si="5"/>
        <v>506.30803240430447</v>
      </c>
      <c r="C137" s="70">
        <f>A137*Sheet1!D29</f>
        <v>385.70000000000005</v>
      </c>
      <c r="E137" s="70">
        <f t="shared" si="6"/>
        <v>120.60803240430442</v>
      </c>
      <c r="O137" s="70">
        <f>Sheet1!F65</f>
        <v>0.6818250460981651</v>
      </c>
    </row>
    <row r="138" spans="1:15" ht="12.75">
      <c r="A138">
        <v>13.4</v>
      </c>
      <c r="B138" s="70">
        <f t="shared" si="5"/>
        <v>511.02850527738656</v>
      </c>
      <c r="C138" s="70">
        <f>A138*Sheet1!D29</f>
        <v>388.6</v>
      </c>
      <c r="E138" s="70">
        <f t="shared" si="6"/>
        <v>122.42850527738652</v>
      </c>
      <c r="O138" s="70">
        <f>Sheet1!F65</f>
        <v>0.6818250460981651</v>
      </c>
    </row>
    <row r="139" spans="1:15" ht="12.75">
      <c r="A139">
        <v>13.5</v>
      </c>
      <c r="B139" s="70">
        <f t="shared" si="5"/>
        <v>515.7626146513905</v>
      </c>
      <c r="C139" s="70">
        <f>A139*Sheet1!D29</f>
        <v>391.5</v>
      </c>
      <c r="E139" s="70">
        <f t="shared" si="6"/>
        <v>124.26261465139059</v>
      </c>
      <c r="O139" s="70">
        <f>Sheet1!F65</f>
        <v>0.6818250460981651</v>
      </c>
    </row>
    <row r="140" spans="1:15" ht="12.75">
      <c r="A140">
        <v>13.6</v>
      </c>
      <c r="B140" s="70">
        <f t="shared" si="5"/>
        <v>520.5103605263166</v>
      </c>
      <c r="C140" s="70">
        <f>A140*Sheet1!D29</f>
        <v>394.4</v>
      </c>
      <c r="E140" s="70">
        <f t="shared" si="6"/>
        <v>126.1103605263166</v>
      </c>
      <c r="O140" s="70">
        <f>Sheet1!F65</f>
        <v>0.6818250460981651</v>
      </c>
    </row>
    <row r="141" spans="1:15" ht="12.75">
      <c r="A141">
        <v>13.7</v>
      </c>
      <c r="B141" s="70">
        <f t="shared" si="5"/>
        <v>525.2717429021645</v>
      </c>
      <c r="C141" s="70">
        <f>A141*Sheet1!D29</f>
        <v>397.29999999999995</v>
      </c>
      <c r="E141" s="70">
        <f t="shared" si="6"/>
        <v>127.97174290216458</v>
      </c>
      <c r="O141" s="70">
        <f>Sheet1!F65</f>
        <v>0.6818250460981651</v>
      </c>
    </row>
    <row r="142" spans="1:15" ht="12.75">
      <c r="A142">
        <v>13.8</v>
      </c>
      <c r="B142" s="70">
        <f t="shared" si="5"/>
        <v>530.0467617789346</v>
      </c>
      <c r="C142" s="70">
        <f>A142*Sheet1!D29</f>
        <v>400.20000000000005</v>
      </c>
      <c r="E142" s="70">
        <f t="shared" si="6"/>
        <v>129.84676177893456</v>
      </c>
      <c r="O142" s="70">
        <f>Sheet1!F65</f>
        <v>0.6818250460981651</v>
      </c>
    </row>
    <row r="143" spans="1:15" ht="12.75">
      <c r="A143">
        <v>13.9</v>
      </c>
      <c r="B143" s="70">
        <f t="shared" si="5"/>
        <v>534.8354171566265</v>
      </c>
      <c r="C143" s="70">
        <f>A143*Sheet1!D29</f>
        <v>403.1</v>
      </c>
      <c r="E143" s="70">
        <f t="shared" si="6"/>
        <v>131.73541715662648</v>
      </c>
      <c r="O143" s="70">
        <f>Sheet1!F65</f>
        <v>0.6818250460981651</v>
      </c>
    </row>
    <row r="144" spans="1:15" ht="12.75">
      <c r="A144">
        <v>14</v>
      </c>
      <c r="B144" s="70">
        <f t="shared" si="5"/>
        <v>539.6377090352404</v>
      </c>
      <c r="C144" s="70">
        <f>A144*Sheet1!D29</f>
        <v>406</v>
      </c>
      <c r="E144" s="70">
        <f t="shared" si="6"/>
        <v>133.63770903524036</v>
      </c>
      <c r="O144" s="70">
        <f>Sheet1!F65</f>
        <v>0.6818250460981651</v>
      </c>
    </row>
    <row r="145" spans="1:15" ht="12.75">
      <c r="A145">
        <v>14.1</v>
      </c>
      <c r="B145" s="70">
        <f t="shared" si="5"/>
        <v>544.4536374147762</v>
      </c>
      <c r="C145" s="70">
        <f>A145*Sheet1!D29</f>
        <v>408.9</v>
      </c>
      <c r="E145" s="70">
        <f t="shared" si="6"/>
        <v>135.5536374147762</v>
      </c>
      <c r="O145" s="70">
        <f>Sheet1!F65</f>
        <v>0.6818250460981651</v>
      </c>
    </row>
    <row r="146" spans="1:15" ht="12.75">
      <c r="A146">
        <v>14.2</v>
      </c>
      <c r="B146" s="70">
        <f t="shared" si="5"/>
        <v>549.283202295234</v>
      </c>
      <c r="C146" s="70">
        <f>A146*Sheet1!D29</f>
        <v>411.79999999999995</v>
      </c>
      <c r="E146" s="70">
        <f t="shared" si="6"/>
        <v>137.483202295234</v>
      </c>
      <c r="O146" s="70">
        <f>Sheet1!F65</f>
        <v>0.6818250460981651</v>
      </c>
    </row>
    <row r="147" spans="1:15" ht="12.75">
      <c r="A147">
        <v>14.3</v>
      </c>
      <c r="B147" s="70">
        <f t="shared" si="5"/>
        <v>554.1264036766138</v>
      </c>
      <c r="C147" s="70">
        <f>A147*Sheet1!D29</f>
        <v>414.70000000000005</v>
      </c>
      <c r="E147" s="70">
        <f t="shared" si="6"/>
        <v>139.42640367661377</v>
      </c>
      <c r="O147" s="70">
        <f>Sheet1!F65</f>
        <v>0.6818250460981651</v>
      </c>
    </row>
    <row r="148" spans="1:15" ht="12.75">
      <c r="A148">
        <v>14.4</v>
      </c>
      <c r="B148" s="70">
        <f t="shared" si="5"/>
        <v>558.9832415589156</v>
      </c>
      <c r="C148" s="70">
        <f>A148*Sheet1!D29</f>
        <v>417.6</v>
      </c>
      <c r="E148" s="70">
        <f t="shared" si="6"/>
        <v>141.38324155891553</v>
      </c>
      <c r="O148" s="70">
        <f>Sheet1!F65</f>
        <v>0.6818250460981651</v>
      </c>
    </row>
    <row r="149" spans="1:15" ht="12.75">
      <c r="A149">
        <v>14.5</v>
      </c>
      <c r="B149" s="70">
        <f t="shared" si="5"/>
        <v>563.8537159421392</v>
      </c>
      <c r="C149" s="70">
        <f>A149*Sheet1!D29</f>
        <v>420.5</v>
      </c>
      <c r="E149" s="70">
        <f t="shared" si="6"/>
        <v>143.35371594213922</v>
      </c>
      <c r="O149" s="70">
        <f>Sheet1!F65</f>
        <v>0.6818250460981651</v>
      </c>
    </row>
    <row r="150" spans="1:15" ht="12.75">
      <c r="A150">
        <v>14.6</v>
      </c>
      <c r="B150" s="70">
        <f t="shared" si="5"/>
        <v>568.7378268262848</v>
      </c>
      <c r="C150" s="70">
        <f>A150*Sheet1!D29</f>
        <v>423.4</v>
      </c>
      <c r="E150" s="70">
        <f t="shared" si="6"/>
        <v>145.33782682628487</v>
      </c>
      <c r="O150" s="70">
        <f>Sheet1!F65</f>
        <v>0.6818250460981651</v>
      </c>
    </row>
    <row r="151" spans="1:15" ht="12.75">
      <c r="A151">
        <v>14.7</v>
      </c>
      <c r="B151" s="70">
        <f t="shared" si="5"/>
        <v>573.6355742113524</v>
      </c>
      <c r="C151" s="70">
        <f>A151*Sheet1!D29</f>
        <v>426.29999999999995</v>
      </c>
      <c r="E151" s="70">
        <f t="shared" si="6"/>
        <v>147.33557421135248</v>
      </c>
      <c r="O151" s="70">
        <f>Sheet1!F65</f>
        <v>0.6818250460981651</v>
      </c>
    </row>
    <row r="152" spans="1:15" ht="12.75">
      <c r="A152">
        <v>14.8</v>
      </c>
      <c r="B152" s="70">
        <f t="shared" si="5"/>
        <v>578.5469580973421</v>
      </c>
      <c r="C152" s="70">
        <f>A152*Sheet1!D29</f>
        <v>429.20000000000005</v>
      </c>
      <c r="E152" s="70">
        <f t="shared" si="6"/>
        <v>149.34695809734208</v>
      </c>
      <c r="O152" s="70">
        <f>Sheet1!F65</f>
        <v>0.6818250460981651</v>
      </c>
    </row>
    <row r="153" spans="1:15" ht="12.75">
      <c r="A153">
        <v>14.9</v>
      </c>
      <c r="B153" s="70">
        <f t="shared" si="5"/>
        <v>583.4719784842537</v>
      </c>
      <c r="C153" s="70">
        <f>A153*Sheet1!D29</f>
        <v>432.1</v>
      </c>
      <c r="E153" s="70">
        <f t="shared" si="6"/>
        <v>151.37197848425365</v>
      </c>
      <c r="O153" s="70">
        <f>Sheet1!F65</f>
        <v>0.6818250460981651</v>
      </c>
    </row>
    <row r="154" spans="1:15" ht="12.75">
      <c r="A154">
        <v>15</v>
      </c>
      <c r="B154" s="70">
        <f t="shared" si="5"/>
        <v>588.4106353720872</v>
      </c>
      <c r="C154" s="70">
        <f>A154*Sheet1!D29</f>
        <v>435</v>
      </c>
      <c r="E154" s="70">
        <f t="shared" si="6"/>
        <v>153.41063537208714</v>
      </c>
      <c r="O154" s="70">
        <f>Sheet1!F65</f>
        <v>0.6818250460981651</v>
      </c>
    </row>
    <row r="155" spans="1:15" ht="12.75">
      <c r="A155">
        <v>15.1</v>
      </c>
      <c r="B155" s="70">
        <f t="shared" si="5"/>
        <v>593.3629287608426</v>
      </c>
      <c r="C155" s="70">
        <f>A155*Sheet1!D29</f>
        <v>437.9</v>
      </c>
      <c r="E155" s="70">
        <f t="shared" si="6"/>
        <v>155.4629287608426</v>
      </c>
      <c r="O155" s="70">
        <f>Sheet1!F65</f>
        <v>0.6818250460981651</v>
      </c>
    </row>
    <row r="156" spans="1:15" ht="12.75">
      <c r="A156">
        <v>15.2</v>
      </c>
      <c r="B156" s="70">
        <f t="shared" si="5"/>
        <v>598.32885865052</v>
      </c>
      <c r="C156" s="70">
        <f>A156*Sheet1!D29</f>
        <v>440.79999999999995</v>
      </c>
      <c r="E156" s="70">
        <f t="shared" si="6"/>
        <v>157.52885865052005</v>
      </c>
      <c r="O156" s="70">
        <f>Sheet1!F65</f>
        <v>0.6818250460981651</v>
      </c>
    </row>
    <row r="157" spans="1:15" ht="12.75">
      <c r="A157">
        <v>15.3</v>
      </c>
      <c r="B157" s="70">
        <f t="shared" si="5"/>
        <v>603.3084250411196</v>
      </c>
      <c r="C157" s="70">
        <f>A157*Sheet1!D29</f>
        <v>443.70000000000005</v>
      </c>
      <c r="E157" s="70">
        <f t="shared" si="6"/>
        <v>159.6084250411195</v>
      </c>
      <c r="O157" s="70">
        <f>Sheet1!F65</f>
        <v>0.6818250460981651</v>
      </c>
    </row>
    <row r="158" spans="1:15" ht="12.75">
      <c r="A158">
        <v>15.4</v>
      </c>
      <c r="B158" s="70">
        <f t="shared" si="5"/>
        <v>608.3016279326409</v>
      </c>
      <c r="C158" s="70">
        <f>A158*Sheet1!D29</f>
        <v>446.6</v>
      </c>
      <c r="E158" s="70">
        <f t="shared" si="6"/>
        <v>161.70162793264086</v>
      </c>
      <c r="O158" s="70">
        <f>Sheet1!F65</f>
        <v>0.6818250460981651</v>
      </c>
    </row>
    <row r="159" spans="1:15" ht="12.75">
      <c r="A159">
        <v>15.5</v>
      </c>
      <c r="B159" s="70">
        <f t="shared" si="5"/>
        <v>613.3084673250842</v>
      </c>
      <c r="C159" s="70">
        <f>A159*Sheet1!D29</f>
        <v>449.5</v>
      </c>
      <c r="E159" s="70">
        <f t="shared" si="6"/>
        <v>163.80846732508417</v>
      </c>
      <c r="O159" s="70">
        <f>Sheet1!F65</f>
        <v>0.6818250460981651</v>
      </c>
    </row>
    <row r="160" spans="1:15" ht="12.75">
      <c r="A160">
        <v>15.6</v>
      </c>
      <c r="B160" s="70">
        <f t="shared" si="5"/>
        <v>618.3289432184495</v>
      </c>
      <c r="C160" s="70">
        <f>A160*Sheet1!D29</f>
        <v>452.4</v>
      </c>
      <c r="E160" s="70">
        <f t="shared" si="6"/>
        <v>165.92894321844943</v>
      </c>
      <c r="O160" s="70">
        <f>Sheet1!F65</f>
        <v>0.6818250460981651</v>
      </c>
    </row>
    <row r="161" spans="1:15" ht="12.75">
      <c r="A161">
        <v>15.7</v>
      </c>
      <c r="B161" s="70">
        <f t="shared" si="5"/>
        <v>623.3630556127366</v>
      </c>
      <c r="C161" s="70">
        <f>A161*Sheet1!D29</f>
        <v>455.29999999999995</v>
      </c>
      <c r="E161" s="70">
        <f t="shared" si="6"/>
        <v>168.0630556127367</v>
      </c>
      <c r="O161" s="70">
        <f>Sheet1!F65</f>
        <v>0.6818250460981651</v>
      </c>
    </row>
    <row r="162" spans="1:15" ht="12.75">
      <c r="A162">
        <v>15.8</v>
      </c>
      <c r="B162" s="70">
        <f t="shared" si="5"/>
        <v>628.410804507946</v>
      </c>
      <c r="C162" s="70">
        <f>A162*Sheet1!D29</f>
        <v>458.20000000000005</v>
      </c>
      <c r="E162" s="70">
        <f t="shared" si="6"/>
        <v>170.21080450794594</v>
      </c>
      <c r="O162" s="70">
        <f>Sheet1!F65</f>
        <v>0.6818250460981651</v>
      </c>
    </row>
    <row r="163" spans="1:15" ht="12.75">
      <c r="A163">
        <v>15.9</v>
      </c>
      <c r="B163" s="70">
        <f t="shared" si="5"/>
        <v>633.4721899040771</v>
      </c>
      <c r="C163" s="70">
        <f>A163*Sheet1!D29</f>
        <v>461.1</v>
      </c>
      <c r="E163" s="70">
        <f t="shared" si="6"/>
        <v>172.37218990407712</v>
      </c>
      <c r="O163" s="70">
        <f>Sheet1!F65</f>
        <v>0.6818250460981651</v>
      </c>
    </row>
    <row r="164" spans="1:15" ht="12.75">
      <c r="A164">
        <v>16</v>
      </c>
      <c r="B164" s="70">
        <f t="shared" si="5"/>
        <v>638.5472118011303</v>
      </c>
      <c r="C164" s="70">
        <f>A164*Sheet1!D29</f>
        <v>464</v>
      </c>
      <c r="E164" s="70">
        <f t="shared" si="6"/>
        <v>174.54721180113026</v>
      </c>
      <c r="O164" s="70">
        <f>Sheet1!F65</f>
        <v>0.6818250460981651</v>
      </c>
    </row>
    <row r="165" spans="1:15" ht="12.75">
      <c r="A165">
        <v>16.1</v>
      </c>
      <c r="B165" s="70">
        <f t="shared" si="5"/>
        <v>643.6358701991054</v>
      </c>
      <c r="C165" s="70">
        <f>A165*Sheet1!D29</f>
        <v>466.90000000000003</v>
      </c>
      <c r="E165" s="70">
        <f t="shared" si="6"/>
        <v>176.7358701991054</v>
      </c>
      <c r="O165" s="70">
        <f>Sheet1!F65</f>
        <v>0.6818250460981651</v>
      </c>
    </row>
    <row r="166" spans="1:15" ht="12.75">
      <c r="A166">
        <v>16.2</v>
      </c>
      <c r="B166" s="70">
        <f t="shared" si="5"/>
        <v>648.7381650980024</v>
      </c>
      <c r="C166" s="70">
        <f>A166*Sheet1!D29</f>
        <v>469.79999999999995</v>
      </c>
      <c r="E166" s="70">
        <f t="shared" si="6"/>
        <v>178.93816509800243</v>
      </c>
      <c r="O166" s="70">
        <f>Sheet1!F65</f>
        <v>0.6818250460981651</v>
      </c>
    </row>
    <row r="167" spans="1:15" ht="12.75">
      <c r="A167">
        <v>16.3</v>
      </c>
      <c r="B167" s="70">
        <f t="shared" si="5"/>
        <v>653.8540964978215</v>
      </c>
      <c r="C167" s="70">
        <f>A167*Sheet1!D29</f>
        <v>472.70000000000005</v>
      </c>
      <c r="E167" s="70">
        <f t="shared" si="6"/>
        <v>181.15409649782148</v>
      </c>
      <c r="O167" s="70">
        <f>Sheet1!F65</f>
        <v>0.6818250460981651</v>
      </c>
    </row>
    <row r="168" spans="1:15" ht="12.75">
      <c r="A168">
        <v>16.4</v>
      </c>
      <c r="B168" s="70">
        <f t="shared" si="5"/>
        <v>658.9836643985625</v>
      </c>
      <c r="C168" s="70">
        <f>A168*Sheet1!D29</f>
        <v>475.59999999999997</v>
      </c>
      <c r="E168" s="70">
        <f t="shared" si="6"/>
        <v>183.38366439856247</v>
      </c>
      <c r="O168" s="70">
        <f>Sheet1!F65</f>
        <v>0.6818250460981651</v>
      </c>
    </row>
    <row r="169" spans="1:15" ht="12.75">
      <c r="A169">
        <v>16.5</v>
      </c>
      <c r="B169" s="70">
        <f t="shared" si="5"/>
        <v>664.1268688002255</v>
      </c>
      <c r="C169" s="70">
        <f>A169*Sheet1!D29</f>
        <v>478.5</v>
      </c>
      <c r="E169" s="70">
        <f t="shared" si="6"/>
        <v>185.62686880022545</v>
      </c>
      <c r="O169" s="70">
        <f>Sheet1!F65</f>
        <v>0.6818250460981651</v>
      </c>
    </row>
    <row r="170" spans="1:15" ht="12.75">
      <c r="A170">
        <v>16.6</v>
      </c>
      <c r="B170" s="70">
        <f t="shared" si="5"/>
        <v>669.2837097028105</v>
      </c>
      <c r="C170" s="70">
        <f>A170*Sheet1!D29</f>
        <v>481.40000000000003</v>
      </c>
      <c r="E170" s="70">
        <f t="shared" si="6"/>
        <v>187.88370970281042</v>
      </c>
      <c r="O170" s="70">
        <f>Sheet1!F65</f>
        <v>0.6818250460981651</v>
      </c>
    </row>
    <row r="171" spans="1:15" ht="12.75">
      <c r="A171">
        <v>16.7</v>
      </c>
      <c r="B171" s="70">
        <f t="shared" si="5"/>
        <v>674.4541871063172</v>
      </c>
      <c r="C171" s="70">
        <f>A171*Sheet1!D29</f>
        <v>484.29999999999995</v>
      </c>
      <c r="E171" s="70">
        <f t="shared" si="6"/>
        <v>190.15418710631724</v>
      </c>
      <c r="O171" s="70">
        <f>Sheet1!F65</f>
        <v>0.6818250460981651</v>
      </c>
    </row>
    <row r="172" spans="1:15" ht="12.75">
      <c r="A172">
        <v>16.8</v>
      </c>
      <c r="B172" s="70">
        <f t="shared" si="5"/>
        <v>679.6383010107462</v>
      </c>
      <c r="C172" s="70">
        <f>A172*Sheet1!D29</f>
        <v>487.20000000000005</v>
      </c>
      <c r="E172" s="70">
        <f t="shared" si="6"/>
        <v>192.43830101074613</v>
      </c>
      <c r="O172" s="70">
        <f>Sheet1!F65</f>
        <v>0.6818250460981651</v>
      </c>
    </row>
    <row r="173" spans="1:15" ht="12.75">
      <c r="A173">
        <v>16.9</v>
      </c>
      <c r="B173" s="70">
        <f t="shared" si="5"/>
        <v>684.8360514160969</v>
      </c>
      <c r="C173" s="70">
        <f>A173*Sheet1!D29</f>
        <v>490.09999999999997</v>
      </c>
      <c r="E173" s="70">
        <f t="shared" si="6"/>
        <v>194.7360514160969</v>
      </c>
      <c r="O173" s="70">
        <f>Sheet1!F65</f>
        <v>0.6818250460981651</v>
      </c>
    </row>
    <row r="174" spans="1:15" ht="12.75">
      <c r="A174">
        <v>17</v>
      </c>
      <c r="B174" s="70">
        <f t="shared" si="5"/>
        <v>690.0474383223698</v>
      </c>
      <c r="C174" s="70">
        <f>A174*Sheet1!D29</f>
        <v>493</v>
      </c>
      <c r="E174" s="70">
        <f t="shared" si="6"/>
        <v>197.04743832236971</v>
      </c>
      <c r="O174" s="70">
        <f>Sheet1!F65</f>
        <v>0.6818250460981651</v>
      </c>
    </row>
    <row r="175" spans="1:15" ht="12.75">
      <c r="A175">
        <v>17.1</v>
      </c>
      <c r="B175" s="70">
        <f t="shared" si="5"/>
        <v>695.2724617295645</v>
      </c>
      <c r="C175" s="70">
        <f>A175*Sheet1!D29</f>
        <v>495.90000000000003</v>
      </c>
      <c r="E175" s="70">
        <f t="shared" si="6"/>
        <v>199.37246172956446</v>
      </c>
      <c r="O175" s="70">
        <f>Sheet1!F65</f>
        <v>0.6818250460981651</v>
      </c>
    </row>
    <row r="176" spans="1:15" ht="12.75">
      <c r="A176">
        <v>17.2</v>
      </c>
      <c r="B176" s="70">
        <f t="shared" si="5"/>
        <v>700.5111216376811</v>
      </c>
      <c r="C176" s="70">
        <f>A176*Sheet1!D29</f>
        <v>498.79999999999995</v>
      </c>
      <c r="E176" s="70">
        <f t="shared" si="6"/>
        <v>201.71112163768115</v>
      </c>
      <c r="O176" s="70">
        <f>Sheet1!F65</f>
        <v>0.6818250460981651</v>
      </c>
    </row>
    <row r="177" spans="1:15" ht="12.75">
      <c r="A177">
        <v>17.3</v>
      </c>
      <c r="B177" s="70">
        <f t="shared" si="5"/>
        <v>705.7634180467198</v>
      </c>
      <c r="C177" s="70">
        <f>A177*Sheet1!D29</f>
        <v>501.70000000000005</v>
      </c>
      <c r="E177" s="70">
        <f t="shared" si="6"/>
        <v>204.06341804671985</v>
      </c>
      <c r="O177" s="70">
        <f>Sheet1!F65</f>
        <v>0.6818250460981651</v>
      </c>
    </row>
    <row r="178" spans="1:15" ht="12.75">
      <c r="A178">
        <v>17.4</v>
      </c>
      <c r="B178" s="70">
        <f t="shared" si="5"/>
        <v>711.0293509566804</v>
      </c>
      <c r="C178" s="70">
        <f>A178*Sheet1!D29</f>
        <v>504.59999999999997</v>
      </c>
      <c r="E178" s="70">
        <f t="shared" si="6"/>
        <v>206.42935095668042</v>
      </c>
      <c r="O178" s="70">
        <f>Sheet1!F65</f>
        <v>0.6818250460981651</v>
      </c>
    </row>
    <row r="179" spans="1:15" ht="12.75">
      <c r="A179">
        <v>17.5</v>
      </c>
      <c r="B179" s="70">
        <f t="shared" si="5"/>
        <v>716.308920367563</v>
      </c>
      <c r="C179" s="70">
        <f>A179*Sheet1!D29</f>
        <v>507.5</v>
      </c>
      <c r="E179" s="70">
        <f t="shared" si="6"/>
        <v>208.80892036756305</v>
      </c>
      <c r="O179" s="70">
        <f>Sheet1!F65</f>
        <v>0.6818250460981651</v>
      </c>
    </row>
    <row r="180" spans="1:15" ht="12.75">
      <c r="A180">
        <v>17.6</v>
      </c>
      <c r="B180" s="70">
        <f t="shared" si="5"/>
        <v>721.6021262793677</v>
      </c>
      <c r="C180" s="70">
        <f>A180*Sheet1!D29</f>
        <v>510.40000000000003</v>
      </c>
      <c r="E180" s="70">
        <f t="shared" si="6"/>
        <v>211.20212627936763</v>
      </c>
      <c r="O180" s="70">
        <f>Sheet1!F65</f>
        <v>0.6818250460981651</v>
      </c>
    </row>
    <row r="181" spans="1:15" ht="12.75">
      <c r="A181">
        <v>17.7</v>
      </c>
      <c r="B181" s="70">
        <f t="shared" si="5"/>
        <v>726.908968692094</v>
      </c>
      <c r="C181" s="70">
        <f>A181*Sheet1!D29</f>
        <v>513.3</v>
      </c>
      <c r="E181" s="70">
        <f t="shared" si="6"/>
        <v>213.60896869209412</v>
      </c>
      <c r="O181" s="70">
        <f>Sheet1!F65</f>
        <v>0.6818250460981651</v>
      </c>
    </row>
    <row r="182" spans="1:15" ht="12.75">
      <c r="A182">
        <v>17.8</v>
      </c>
      <c r="B182" s="70">
        <f t="shared" si="5"/>
        <v>732.2294476057427</v>
      </c>
      <c r="C182" s="70">
        <f>A182*Sheet1!D29</f>
        <v>516.2</v>
      </c>
      <c r="E182" s="70">
        <f t="shared" si="6"/>
        <v>216.02944760574263</v>
      </c>
      <c r="O182" s="70">
        <f>Sheet1!F65</f>
        <v>0.6818250460981651</v>
      </c>
    </row>
    <row r="183" spans="1:15" ht="12.75">
      <c r="A183">
        <v>17.9</v>
      </c>
      <c r="B183" s="70">
        <f t="shared" si="5"/>
        <v>737.5635630203129</v>
      </c>
      <c r="C183" s="70">
        <f>A183*Sheet1!D29</f>
        <v>519.0999999999999</v>
      </c>
      <c r="E183" s="70">
        <f t="shared" si="6"/>
        <v>218.46356302031305</v>
      </c>
      <c r="O183" s="70">
        <f>Sheet1!F65</f>
        <v>0.6818250460981651</v>
      </c>
    </row>
    <row r="184" spans="1:15" ht="12.75">
      <c r="A184">
        <v>18</v>
      </c>
      <c r="B184" s="70">
        <f t="shared" si="5"/>
        <v>742.9113149358054</v>
      </c>
      <c r="C184" s="70">
        <f>A184*Sheet1!D29</f>
        <v>522</v>
      </c>
      <c r="E184" s="70">
        <f t="shared" si="6"/>
        <v>220.91131493580548</v>
      </c>
      <c r="O184" s="70">
        <f>Sheet1!F65</f>
        <v>0.6818250460981651</v>
      </c>
    </row>
    <row r="185" spans="1:15" ht="12.75">
      <c r="A185">
        <v>18.1</v>
      </c>
      <c r="B185" s="70">
        <f t="shared" si="5"/>
        <v>748.27270335222</v>
      </c>
      <c r="C185" s="70">
        <f>A185*Sheet1!D29</f>
        <v>524.9000000000001</v>
      </c>
      <c r="E185" s="70">
        <f t="shared" si="6"/>
        <v>223.3727033522199</v>
      </c>
      <c r="O185" s="70">
        <f>Sheet1!F65</f>
        <v>0.6818250460981651</v>
      </c>
    </row>
    <row r="186" spans="1:15" ht="12.75">
      <c r="A186">
        <v>18.2</v>
      </c>
      <c r="B186" s="70">
        <f t="shared" si="5"/>
        <v>753.6477282695562</v>
      </c>
      <c r="C186" s="70">
        <f>A186*Sheet1!D29</f>
        <v>527.8</v>
      </c>
      <c r="E186" s="70">
        <f t="shared" si="6"/>
        <v>225.84772826955617</v>
      </c>
      <c r="O186" s="70">
        <f>Sheet1!F65</f>
        <v>0.6818250460981651</v>
      </c>
    </row>
    <row r="187" spans="1:15" ht="12.75">
      <c r="A187">
        <v>18.3</v>
      </c>
      <c r="B187" s="70">
        <f t="shared" si="5"/>
        <v>759.0363896878146</v>
      </c>
      <c r="C187" s="70">
        <f>A187*Sheet1!D29</f>
        <v>530.7</v>
      </c>
      <c r="E187" s="70">
        <f t="shared" si="6"/>
        <v>228.33638968781455</v>
      </c>
      <c r="O187" s="70">
        <f>Sheet1!F65</f>
        <v>0.6818250460981651</v>
      </c>
    </row>
    <row r="188" spans="1:15" ht="12.75">
      <c r="A188">
        <v>18.4</v>
      </c>
      <c r="B188" s="70">
        <f t="shared" si="5"/>
        <v>764.4386876069947</v>
      </c>
      <c r="C188" s="70">
        <f>A188*Sheet1!D29</f>
        <v>533.5999999999999</v>
      </c>
      <c r="E188" s="70">
        <f t="shared" si="6"/>
        <v>230.83868760699474</v>
      </c>
      <c r="O188" s="70">
        <f>Sheet1!F65</f>
        <v>0.6818250460981651</v>
      </c>
    </row>
    <row r="189" spans="1:15" ht="12.75">
      <c r="A189">
        <v>18.5</v>
      </c>
      <c r="B189" s="70">
        <f t="shared" si="5"/>
        <v>769.854622027097</v>
      </c>
      <c r="C189" s="70">
        <f>A189*Sheet1!D29</f>
        <v>536.5</v>
      </c>
      <c r="E189" s="70">
        <f t="shared" si="6"/>
        <v>233.354622027097</v>
      </c>
      <c r="O189" s="70">
        <f>Sheet1!F65</f>
        <v>0.6818250460981651</v>
      </c>
    </row>
    <row r="190" spans="1:15" ht="12.75">
      <c r="A190">
        <v>18.6</v>
      </c>
      <c r="B190" s="70">
        <f t="shared" si="5"/>
        <v>775.2841929481212</v>
      </c>
      <c r="C190" s="70">
        <f>A190*Sheet1!D29</f>
        <v>539.4000000000001</v>
      </c>
      <c r="E190" s="70">
        <f t="shared" si="6"/>
        <v>235.8841929481212</v>
      </c>
      <c r="O190" s="70">
        <f>Sheet1!F65</f>
        <v>0.6818250460981651</v>
      </c>
    </row>
    <row r="191" spans="1:15" ht="12.75">
      <c r="A191">
        <v>18.7</v>
      </c>
      <c r="B191" s="70">
        <f t="shared" si="5"/>
        <v>780.7274003700672</v>
      </c>
      <c r="C191" s="70">
        <f>A191*Sheet1!D29</f>
        <v>542.3</v>
      </c>
      <c r="E191" s="70">
        <f t="shared" si="6"/>
        <v>238.42740037006735</v>
      </c>
      <c r="O191" s="70">
        <f>Sheet1!F65</f>
        <v>0.6818250460981651</v>
      </c>
    </row>
    <row r="192" spans="1:15" ht="12.75">
      <c r="A192">
        <v>18.8</v>
      </c>
      <c r="B192" s="70">
        <f t="shared" si="5"/>
        <v>786.1842442929355</v>
      </c>
      <c r="C192" s="70">
        <f>A192*Sheet1!D29</f>
        <v>545.2</v>
      </c>
      <c r="E192" s="70">
        <f t="shared" si="6"/>
        <v>240.9842442929355</v>
      </c>
      <c r="O192" s="70">
        <f>Sheet1!F65</f>
        <v>0.6818250460981651</v>
      </c>
    </row>
    <row r="193" spans="1:15" ht="12.75">
      <c r="A193">
        <v>18.9</v>
      </c>
      <c r="B193" s="70">
        <f t="shared" si="5"/>
        <v>791.6547247167255</v>
      </c>
      <c r="C193" s="70">
        <f>A193*Sheet1!D29</f>
        <v>548.0999999999999</v>
      </c>
      <c r="E193" s="70">
        <f t="shared" si="6"/>
        <v>243.5547247167255</v>
      </c>
      <c r="O193" s="70">
        <f>Sheet1!F65</f>
        <v>0.6818250460981651</v>
      </c>
    </row>
    <row r="194" spans="1:15" ht="12.75">
      <c r="A194">
        <v>19</v>
      </c>
      <c r="B194" s="70">
        <f t="shared" si="5"/>
        <v>797.1388416414376</v>
      </c>
      <c r="C194" s="70">
        <f>A194*Sheet1!D29</f>
        <v>551</v>
      </c>
      <c r="E194" s="70">
        <f t="shared" si="6"/>
        <v>246.13884164143758</v>
      </c>
      <c r="O194" s="70">
        <f>Sheet1!F65</f>
        <v>0.6818250460981651</v>
      </c>
    </row>
    <row r="195" spans="1:15" ht="12.75">
      <c r="A195">
        <v>19.1</v>
      </c>
      <c r="B195" s="70">
        <f t="shared" si="5"/>
        <v>802.6365950670718</v>
      </c>
      <c r="C195" s="70">
        <f>A195*Sheet1!D29</f>
        <v>553.9000000000001</v>
      </c>
      <c r="E195" s="70">
        <f t="shared" si="6"/>
        <v>248.73659506707165</v>
      </c>
      <c r="O195" s="70">
        <f>Sheet1!F65</f>
        <v>0.6818250460981651</v>
      </c>
    </row>
    <row r="196" spans="1:15" ht="12.75">
      <c r="A196">
        <v>19.2</v>
      </c>
      <c r="B196" s="70">
        <f t="shared" si="5"/>
        <v>808.1479849936275</v>
      </c>
      <c r="C196" s="70">
        <f>A196*Sheet1!D29</f>
        <v>556.8</v>
      </c>
      <c r="E196" s="70">
        <f t="shared" si="6"/>
        <v>251.34798499362756</v>
      </c>
      <c r="O196" s="70">
        <f>Sheet1!F65</f>
        <v>0.6818250460981651</v>
      </c>
    </row>
    <row r="197" spans="1:15" ht="12.75">
      <c r="A197">
        <v>19.3</v>
      </c>
      <c r="B197" s="70">
        <f aca="true" t="shared" si="7" ref="B197:B260">C197+E197</f>
        <v>813.6730114211056</v>
      </c>
      <c r="C197" s="70">
        <f>A197*Sheet1!D29</f>
        <v>559.7</v>
      </c>
      <c r="E197" s="70">
        <f aca="true" t="shared" si="8" ref="E197:E260">(A197*A197)*O197</f>
        <v>253.97301142110553</v>
      </c>
      <c r="O197" s="70">
        <f>Sheet1!F65</f>
        <v>0.6818250460981651</v>
      </c>
    </row>
    <row r="198" spans="1:15" ht="12.75">
      <c r="A198">
        <v>19.4</v>
      </c>
      <c r="B198" s="70">
        <f t="shared" si="7"/>
        <v>819.2116743495053</v>
      </c>
      <c r="C198" s="70">
        <f>A198*Sheet1!D29</f>
        <v>562.5999999999999</v>
      </c>
      <c r="E198" s="70">
        <f t="shared" si="8"/>
        <v>256.6116743495054</v>
      </c>
      <c r="O198" s="70">
        <f>Sheet1!F65</f>
        <v>0.6818250460981651</v>
      </c>
    </row>
    <row r="199" spans="1:15" ht="12.75">
      <c r="A199">
        <v>19.5</v>
      </c>
      <c r="B199" s="70">
        <f t="shared" si="7"/>
        <v>824.7639737788272</v>
      </c>
      <c r="C199" s="70">
        <f>A199*Sheet1!D29</f>
        <v>565.5</v>
      </c>
      <c r="E199" s="70">
        <f t="shared" si="8"/>
        <v>259.2639737788273</v>
      </c>
      <c r="O199" s="70">
        <f>Sheet1!F65</f>
        <v>0.6818250460981651</v>
      </c>
    </row>
    <row r="200" spans="1:15" ht="12.75">
      <c r="A200">
        <v>19.6</v>
      </c>
      <c r="B200" s="70">
        <f t="shared" si="7"/>
        <v>830.3299097090712</v>
      </c>
      <c r="C200" s="70">
        <f>A200*Sheet1!D29</f>
        <v>568.4000000000001</v>
      </c>
      <c r="E200" s="70">
        <f t="shared" si="8"/>
        <v>261.9299097090711</v>
      </c>
      <c r="O200" s="70">
        <f>Sheet1!F65</f>
        <v>0.6818250460981651</v>
      </c>
    </row>
    <row r="201" spans="1:15" ht="12.75">
      <c r="A201">
        <v>19.7</v>
      </c>
      <c r="B201" s="70">
        <f t="shared" si="7"/>
        <v>835.9094821402368</v>
      </c>
      <c r="C201" s="70">
        <f>A201*Sheet1!D29</f>
        <v>571.3</v>
      </c>
      <c r="E201" s="70">
        <f t="shared" si="8"/>
        <v>264.6094821402369</v>
      </c>
      <c r="O201" s="70">
        <f>Sheet1!F65</f>
        <v>0.6818250460981651</v>
      </c>
    </row>
    <row r="202" spans="1:15" ht="12.75">
      <c r="A202">
        <v>19.8</v>
      </c>
      <c r="B202" s="70">
        <f t="shared" si="7"/>
        <v>841.5026910723248</v>
      </c>
      <c r="C202" s="70">
        <f>A202*Sheet1!D29</f>
        <v>574.2</v>
      </c>
      <c r="E202" s="70">
        <f t="shared" si="8"/>
        <v>267.30269107232465</v>
      </c>
      <c r="O202" s="70">
        <f>Sheet1!F65</f>
        <v>0.6818250460981651</v>
      </c>
    </row>
    <row r="203" spans="1:15" ht="12.75">
      <c r="A203">
        <v>19.9</v>
      </c>
      <c r="B203" s="70">
        <f t="shared" si="7"/>
        <v>847.1095365053343</v>
      </c>
      <c r="C203" s="70">
        <f>A203*Sheet1!D29</f>
        <v>577.0999999999999</v>
      </c>
      <c r="E203" s="70">
        <f t="shared" si="8"/>
        <v>270.0095365053343</v>
      </c>
      <c r="O203" s="70">
        <f>Sheet1!F65</f>
        <v>0.6818250460981651</v>
      </c>
    </row>
    <row r="204" spans="1:15" ht="12.75">
      <c r="A204">
        <v>20</v>
      </c>
      <c r="B204" s="70">
        <f t="shared" si="7"/>
        <v>852.730018439266</v>
      </c>
      <c r="C204" s="70">
        <f>A204*Sheet1!D29</f>
        <v>580</v>
      </c>
      <c r="E204" s="70">
        <f t="shared" si="8"/>
        <v>272.730018439266</v>
      </c>
      <c r="O204" s="70">
        <f>Sheet1!F65</f>
        <v>0.6818250460981651</v>
      </c>
    </row>
    <row r="205" spans="1:15" ht="12.75">
      <c r="A205">
        <v>20.5</v>
      </c>
      <c r="B205" s="70">
        <f t="shared" si="7"/>
        <v>881.0369756227539</v>
      </c>
      <c r="C205" s="70">
        <f>A205*Sheet1!D29</f>
        <v>594.5</v>
      </c>
      <c r="E205" s="70">
        <f t="shared" si="8"/>
        <v>286.53697562275386</v>
      </c>
      <c r="O205" s="70">
        <f>Sheet1!F65</f>
        <v>0.6818250460981651</v>
      </c>
    </row>
    <row r="206" spans="1:15" ht="12.75">
      <c r="A206">
        <v>21</v>
      </c>
      <c r="B206" s="70">
        <f t="shared" si="7"/>
        <v>909.6848453292907</v>
      </c>
      <c r="C206" s="70">
        <f>A206*Sheet1!D29</f>
        <v>609</v>
      </c>
      <c r="E206" s="70">
        <f t="shared" si="8"/>
        <v>300.6848453292908</v>
      </c>
      <c r="O206" s="70">
        <f>Sheet1!F65</f>
        <v>0.6818250460981651</v>
      </c>
    </row>
    <row r="207" spans="1:15" ht="12.75">
      <c r="A207">
        <v>21.5</v>
      </c>
      <c r="B207" s="70">
        <f t="shared" si="7"/>
        <v>938.6736275588769</v>
      </c>
      <c r="C207" s="70">
        <f>A207*Sheet1!D29</f>
        <v>623.5</v>
      </c>
      <c r="E207" s="70">
        <f t="shared" si="8"/>
        <v>315.17362755887683</v>
      </c>
      <c r="O207" s="70">
        <f>Sheet1!F65</f>
        <v>0.6818250460981651</v>
      </c>
    </row>
    <row r="208" spans="1:15" ht="12.75">
      <c r="A208">
        <v>22</v>
      </c>
      <c r="B208" s="70">
        <f t="shared" si="7"/>
        <v>968.003322311512</v>
      </c>
      <c r="C208" s="70">
        <f>A208*Sheet1!D29</f>
        <v>638</v>
      </c>
      <c r="E208" s="70">
        <f t="shared" si="8"/>
        <v>330.0033223115119</v>
      </c>
      <c r="O208" s="70">
        <f>Sheet1!F65</f>
        <v>0.6818250460981651</v>
      </c>
    </row>
    <row r="209" spans="1:15" ht="12.75">
      <c r="A209">
        <v>22.5</v>
      </c>
      <c r="B209" s="70">
        <f t="shared" si="7"/>
        <v>997.6739295871961</v>
      </c>
      <c r="C209" s="70">
        <f>A209*Sheet1!D29</f>
        <v>652.5</v>
      </c>
      <c r="E209" s="70">
        <f t="shared" si="8"/>
        <v>345.1739295871961</v>
      </c>
      <c r="O209" s="70">
        <f>Sheet1!F65</f>
        <v>0.6818250460981651</v>
      </c>
    </row>
    <row r="210" spans="1:15" ht="12.75">
      <c r="A210">
        <v>23</v>
      </c>
      <c r="B210" s="70">
        <f t="shared" si="7"/>
        <v>1027.6854493859294</v>
      </c>
      <c r="C210" s="70">
        <f>A210*Sheet1!D29</f>
        <v>667</v>
      </c>
      <c r="E210" s="70">
        <f t="shared" si="8"/>
        <v>360.6854493859293</v>
      </c>
      <c r="O210" s="70">
        <f>Sheet1!F65</f>
        <v>0.6818250460981651</v>
      </c>
    </row>
    <row r="211" spans="1:15" ht="12.75">
      <c r="A211">
        <v>23.5</v>
      </c>
      <c r="B211" s="70">
        <f t="shared" si="7"/>
        <v>1058.0378817077117</v>
      </c>
      <c r="C211" s="70">
        <f>A211*Sheet1!D29</f>
        <v>681.5</v>
      </c>
      <c r="E211" s="70">
        <f t="shared" si="8"/>
        <v>376.5378817077117</v>
      </c>
      <c r="O211" s="70">
        <f>Sheet1!F65</f>
        <v>0.6818250460981651</v>
      </c>
    </row>
    <row r="212" spans="1:15" ht="12.75">
      <c r="A212">
        <v>24</v>
      </c>
      <c r="B212" s="70">
        <f t="shared" si="7"/>
        <v>1088.7312265525431</v>
      </c>
      <c r="C212" s="70">
        <f>A212*Sheet1!D29</f>
        <v>696</v>
      </c>
      <c r="E212" s="70">
        <f t="shared" si="8"/>
        <v>392.7312265525431</v>
      </c>
      <c r="O212" s="70">
        <f>Sheet1!F65</f>
        <v>0.6818250460981651</v>
      </c>
    </row>
    <row r="213" spans="1:15" ht="12.75">
      <c r="A213">
        <v>24.5</v>
      </c>
      <c r="B213" s="70">
        <f t="shared" si="7"/>
        <v>1119.7654839204235</v>
      </c>
      <c r="C213" s="70">
        <f>A213*Sheet1!D29</f>
        <v>710.5</v>
      </c>
      <c r="E213" s="70">
        <f t="shared" si="8"/>
        <v>409.2654839204236</v>
      </c>
      <c r="O213" s="70">
        <f>Sheet1!F65</f>
        <v>0.6818250460981651</v>
      </c>
    </row>
    <row r="214" spans="1:15" ht="12.75">
      <c r="A214">
        <v>25</v>
      </c>
      <c r="B214" s="70">
        <f t="shared" si="7"/>
        <v>1151.140653811353</v>
      </c>
      <c r="C214" s="70">
        <f>A214*Sheet1!D29</f>
        <v>725</v>
      </c>
      <c r="E214" s="70">
        <f t="shared" si="8"/>
        <v>426.14065381135316</v>
      </c>
      <c r="O214" s="70">
        <f>Sheet1!F65</f>
        <v>0.6818250460981651</v>
      </c>
    </row>
    <row r="215" spans="1:15" ht="12.75">
      <c r="A215">
        <v>25.5</v>
      </c>
      <c r="B215" s="70">
        <f t="shared" si="7"/>
        <v>1182.8567362253318</v>
      </c>
      <c r="C215" s="70">
        <f>A215*Sheet1!D29</f>
        <v>739.5</v>
      </c>
      <c r="E215" s="70">
        <f t="shared" si="8"/>
        <v>443.3567362253318</v>
      </c>
      <c r="O215" s="70">
        <f>Sheet1!F65</f>
        <v>0.6818250460981651</v>
      </c>
    </row>
    <row r="216" spans="1:15" ht="12.75">
      <c r="A216">
        <v>26</v>
      </c>
      <c r="B216" s="70">
        <f t="shared" si="7"/>
        <v>1214.9137311623595</v>
      </c>
      <c r="C216" s="70">
        <f>A216*Sheet1!D29</f>
        <v>754</v>
      </c>
      <c r="E216" s="70">
        <f t="shared" si="8"/>
        <v>460.91373116235957</v>
      </c>
      <c r="O216" s="70">
        <f>Sheet1!F65</f>
        <v>0.6818250460981651</v>
      </c>
    </row>
    <row r="217" spans="1:15" ht="12.75">
      <c r="A217">
        <v>26.5</v>
      </c>
      <c r="B217" s="70">
        <f t="shared" si="7"/>
        <v>1247.3116386224365</v>
      </c>
      <c r="C217" s="70">
        <f>A217*Sheet1!D29</f>
        <v>768.5</v>
      </c>
      <c r="E217" s="70">
        <f t="shared" si="8"/>
        <v>478.8116386224364</v>
      </c>
      <c r="O217" s="70">
        <f>Sheet1!F65</f>
        <v>0.6818250460981651</v>
      </c>
    </row>
    <row r="218" spans="1:15" ht="12.75">
      <c r="A218">
        <v>27</v>
      </c>
      <c r="B218" s="70">
        <f t="shared" si="7"/>
        <v>1280.0504586055624</v>
      </c>
      <c r="C218" s="70">
        <f>A218*Sheet1!D29</f>
        <v>783</v>
      </c>
      <c r="E218" s="70">
        <f t="shared" si="8"/>
        <v>497.05045860556237</v>
      </c>
      <c r="O218" s="70">
        <f>Sheet1!F65</f>
        <v>0.6818250460981651</v>
      </c>
    </row>
    <row r="219" spans="1:15" ht="12.75">
      <c r="A219">
        <v>27.5</v>
      </c>
      <c r="B219" s="70">
        <f t="shared" si="7"/>
        <v>1313.1301911117373</v>
      </c>
      <c r="C219" s="70">
        <f>A219*Sheet1!D29</f>
        <v>797.5</v>
      </c>
      <c r="E219" s="70">
        <f t="shared" si="8"/>
        <v>515.6301911117373</v>
      </c>
      <c r="O219" s="70">
        <f>Sheet1!F65</f>
        <v>0.6818250460981651</v>
      </c>
    </row>
    <row r="220" spans="1:15" ht="12.75">
      <c r="A220">
        <v>28</v>
      </c>
      <c r="B220" s="70">
        <f t="shared" si="7"/>
        <v>1346.5508361409616</v>
      </c>
      <c r="C220" s="70">
        <f>A220*Sheet1!D29</f>
        <v>812</v>
      </c>
      <c r="E220" s="70">
        <f t="shared" si="8"/>
        <v>534.5508361409615</v>
      </c>
      <c r="O220" s="70">
        <f>Sheet1!F65</f>
        <v>0.6818250460981651</v>
      </c>
    </row>
    <row r="221" spans="1:15" ht="12.75">
      <c r="A221">
        <v>28.5</v>
      </c>
      <c r="B221" s="70">
        <f t="shared" si="7"/>
        <v>1380.3123936932348</v>
      </c>
      <c r="C221" s="70">
        <f>A221*Sheet1!D29</f>
        <v>826.5</v>
      </c>
      <c r="E221" s="70">
        <f t="shared" si="8"/>
        <v>553.8123936932346</v>
      </c>
      <c r="O221" s="70">
        <f>Sheet1!F65</f>
        <v>0.6818250460981651</v>
      </c>
    </row>
    <row r="222" spans="1:15" ht="12.75">
      <c r="A222">
        <v>29</v>
      </c>
      <c r="B222" s="70">
        <f t="shared" si="7"/>
        <v>1414.4148637685569</v>
      </c>
      <c r="C222" s="70">
        <f>A222*Sheet1!D29</f>
        <v>841</v>
      </c>
      <c r="E222" s="70">
        <f t="shared" si="8"/>
        <v>573.4148637685569</v>
      </c>
      <c r="O222" s="70">
        <f>Sheet1!F65</f>
        <v>0.6818250460981651</v>
      </c>
    </row>
    <row r="223" spans="1:15" ht="12.75">
      <c r="A223">
        <v>29.5</v>
      </c>
      <c r="B223" s="70">
        <f t="shared" si="7"/>
        <v>1448.8582463669281</v>
      </c>
      <c r="C223" s="70">
        <f>A223*Sheet1!D29</f>
        <v>855.5</v>
      </c>
      <c r="E223" s="70">
        <f t="shared" si="8"/>
        <v>593.3582463669281</v>
      </c>
      <c r="O223" s="70">
        <f>Sheet1!F65</f>
        <v>0.6818250460981651</v>
      </c>
    </row>
    <row r="224" spans="1:15" ht="12.75">
      <c r="A224">
        <v>30</v>
      </c>
      <c r="B224" s="70">
        <f t="shared" si="7"/>
        <v>1483.6425414883486</v>
      </c>
      <c r="C224" s="70">
        <f>A224*Sheet1!D29</f>
        <v>870</v>
      </c>
      <c r="E224" s="70">
        <f t="shared" si="8"/>
        <v>613.6425414883486</v>
      </c>
      <c r="O224" s="70">
        <f>Sheet1!F65</f>
        <v>0.6818250460981651</v>
      </c>
    </row>
    <row r="225" spans="1:15" ht="12.75">
      <c r="A225">
        <v>30.5</v>
      </c>
      <c r="B225" s="70">
        <f t="shared" si="7"/>
        <v>1518.7677491328182</v>
      </c>
      <c r="C225" s="70">
        <f>A225*Sheet1!D29</f>
        <v>884.5</v>
      </c>
      <c r="E225" s="70">
        <f t="shared" si="8"/>
        <v>634.267749132818</v>
      </c>
      <c r="O225" s="70">
        <f>Sheet1!F65</f>
        <v>0.6818250460981651</v>
      </c>
    </row>
    <row r="226" spans="1:15" ht="12.75">
      <c r="A226">
        <v>31</v>
      </c>
      <c r="B226" s="70">
        <f t="shared" si="7"/>
        <v>1554.2338693003367</v>
      </c>
      <c r="C226" s="70">
        <f>A226*Sheet1!D29</f>
        <v>899</v>
      </c>
      <c r="E226" s="70">
        <f t="shared" si="8"/>
        <v>655.2338693003367</v>
      </c>
      <c r="O226" s="70">
        <f>Sheet1!F65</f>
        <v>0.6818250460981651</v>
      </c>
    </row>
    <row r="227" spans="1:15" ht="12.75">
      <c r="A227">
        <v>31.5</v>
      </c>
      <c r="B227" s="70">
        <f t="shared" si="7"/>
        <v>1590.0409019909043</v>
      </c>
      <c r="C227" s="70">
        <f>A227*Sheet1!D29</f>
        <v>913.5</v>
      </c>
      <c r="E227" s="70">
        <f t="shared" si="8"/>
        <v>676.5409019909043</v>
      </c>
      <c r="O227" s="70">
        <f>Sheet1!F65</f>
        <v>0.6818250460981651</v>
      </c>
    </row>
    <row r="228" spans="1:15" ht="12.75">
      <c r="A228">
        <v>32</v>
      </c>
      <c r="B228" s="70">
        <f t="shared" si="7"/>
        <v>1626.1888472045212</v>
      </c>
      <c r="C228" s="70">
        <f>A228*Sheet1!D29</f>
        <v>928</v>
      </c>
      <c r="E228" s="70">
        <f t="shared" si="8"/>
        <v>698.188847204521</v>
      </c>
      <c r="O228" s="70">
        <f>Sheet1!F65</f>
        <v>0.6818250460981651</v>
      </c>
    </row>
    <row r="229" spans="1:15" ht="12.75">
      <c r="A229">
        <v>32.5</v>
      </c>
      <c r="B229" s="70">
        <f t="shared" si="7"/>
        <v>1662.677704941187</v>
      </c>
      <c r="C229" s="70">
        <f>A229*Sheet1!D29</f>
        <v>942.5</v>
      </c>
      <c r="E229" s="70">
        <f t="shared" si="8"/>
        <v>720.1777049411869</v>
      </c>
      <c r="O229" s="70">
        <f>Sheet1!F65</f>
        <v>0.6818250460981651</v>
      </c>
    </row>
    <row r="230" spans="1:15" ht="12.75">
      <c r="A230">
        <v>33</v>
      </c>
      <c r="B230" s="70">
        <f t="shared" si="7"/>
        <v>1699.5074752009018</v>
      </c>
      <c r="C230" s="70">
        <f>A230*Sheet1!D29</f>
        <v>957</v>
      </c>
      <c r="E230" s="70">
        <f t="shared" si="8"/>
        <v>742.5074752009018</v>
      </c>
      <c r="O230" s="70">
        <f>Sheet1!F65</f>
        <v>0.6818250460981651</v>
      </c>
    </row>
    <row r="231" spans="1:15" ht="12.75">
      <c r="A231">
        <v>33.5</v>
      </c>
      <c r="B231" s="70">
        <f t="shared" si="7"/>
        <v>1736.6781579836656</v>
      </c>
      <c r="C231" s="70">
        <f>A231*Sheet1!D29</f>
        <v>971.5</v>
      </c>
      <c r="E231" s="70">
        <f t="shared" si="8"/>
        <v>765.1781579836658</v>
      </c>
      <c r="O231" s="70">
        <f>Sheet1!F65</f>
        <v>0.6818250460981651</v>
      </c>
    </row>
    <row r="232" spans="1:15" ht="12.75">
      <c r="A232">
        <v>34</v>
      </c>
      <c r="B232" s="70">
        <f t="shared" si="7"/>
        <v>1774.1897532894789</v>
      </c>
      <c r="C232" s="70">
        <f>A232*Sheet1!D29</f>
        <v>986</v>
      </c>
      <c r="E232" s="70">
        <f t="shared" si="8"/>
        <v>788.1897532894789</v>
      </c>
      <c r="O232" s="70">
        <f>Sheet1!F65</f>
        <v>0.6818250460981651</v>
      </c>
    </row>
    <row r="233" spans="1:15" ht="12.75">
      <c r="A233">
        <v>34.5</v>
      </c>
      <c r="B233" s="70">
        <f t="shared" si="7"/>
        <v>1812.042261118341</v>
      </c>
      <c r="C233" s="70">
        <f>A233*Sheet1!D29</f>
        <v>1000.5</v>
      </c>
      <c r="E233" s="70">
        <f t="shared" si="8"/>
        <v>811.542261118341</v>
      </c>
      <c r="O233" s="70">
        <f>Sheet1!F65</f>
        <v>0.6818250460981651</v>
      </c>
    </row>
    <row r="234" spans="1:15" ht="12.75">
      <c r="A234">
        <v>35</v>
      </c>
      <c r="B234" s="70">
        <f t="shared" si="7"/>
        <v>1850.235681470252</v>
      </c>
      <c r="C234" s="70">
        <f>A234*Sheet1!D29</f>
        <v>1015</v>
      </c>
      <c r="E234" s="70">
        <f t="shared" si="8"/>
        <v>835.2356814702522</v>
      </c>
      <c r="O234" s="70">
        <f>Sheet1!F65</f>
        <v>0.6818250460981651</v>
      </c>
    </row>
    <row r="235" spans="1:15" ht="12.75">
      <c r="A235">
        <v>35.5</v>
      </c>
      <c r="B235" s="70">
        <f t="shared" si="7"/>
        <v>1888.7700143452125</v>
      </c>
      <c r="C235" s="70">
        <f>A235*Sheet1!D29</f>
        <v>1029.5</v>
      </c>
      <c r="E235" s="70">
        <f t="shared" si="8"/>
        <v>859.2700143452125</v>
      </c>
      <c r="O235" s="70">
        <f>Sheet1!F65</f>
        <v>0.6818250460981651</v>
      </c>
    </row>
    <row r="236" spans="1:15" ht="12.75">
      <c r="A236">
        <v>36</v>
      </c>
      <c r="B236" s="70">
        <f t="shared" si="7"/>
        <v>1927.645259743222</v>
      </c>
      <c r="C236" s="70">
        <f>A236*Sheet1!D29</f>
        <v>1044</v>
      </c>
      <c r="E236" s="70">
        <f t="shared" si="8"/>
        <v>883.6452597432219</v>
      </c>
      <c r="O236" s="70">
        <f>Sheet1!F65</f>
        <v>0.6818250460981651</v>
      </c>
    </row>
    <row r="237" spans="1:15" ht="12.75">
      <c r="A237">
        <v>36.5</v>
      </c>
      <c r="B237" s="70">
        <f t="shared" si="7"/>
        <v>1966.8614176642805</v>
      </c>
      <c r="C237" s="70">
        <f>A237*Sheet1!D29</f>
        <v>1058.5</v>
      </c>
      <c r="E237" s="70">
        <f t="shared" si="8"/>
        <v>908.3614176642805</v>
      </c>
      <c r="O237" s="70">
        <f>Sheet1!F65</f>
        <v>0.6818250460981651</v>
      </c>
    </row>
    <row r="238" spans="1:15" ht="12.75">
      <c r="A238">
        <v>37</v>
      </c>
      <c r="B238" s="70">
        <f t="shared" si="7"/>
        <v>2006.418488108388</v>
      </c>
      <c r="C238" s="70">
        <f>A238*Sheet1!D29</f>
        <v>1073</v>
      </c>
      <c r="E238" s="70">
        <f t="shared" si="8"/>
        <v>933.418488108388</v>
      </c>
      <c r="O238" s="70">
        <f>Sheet1!F65</f>
        <v>0.6818250460981651</v>
      </c>
    </row>
    <row r="239" spans="1:15" ht="12.75">
      <c r="A239">
        <v>37.5</v>
      </c>
      <c r="B239" s="70">
        <f t="shared" si="7"/>
        <v>2046.3164710755445</v>
      </c>
      <c r="C239" s="70">
        <f>A239*Sheet1!D29</f>
        <v>1087.5</v>
      </c>
      <c r="E239" s="70">
        <f t="shared" si="8"/>
        <v>958.8164710755447</v>
      </c>
      <c r="O239" s="70">
        <f>Sheet1!F65</f>
        <v>0.6818250460981651</v>
      </c>
    </row>
    <row r="240" spans="1:15" ht="12.75">
      <c r="A240">
        <v>38</v>
      </c>
      <c r="B240" s="70">
        <f t="shared" si="7"/>
        <v>2086.5553665657503</v>
      </c>
      <c r="C240" s="70">
        <f>A240*Sheet1!D29</f>
        <v>1102</v>
      </c>
      <c r="E240" s="70">
        <f t="shared" si="8"/>
        <v>984.5553665657503</v>
      </c>
      <c r="O240" s="70">
        <f>Sheet1!F65</f>
        <v>0.6818250460981651</v>
      </c>
    </row>
    <row r="241" spans="1:15" ht="12.75">
      <c r="A241">
        <v>38.5</v>
      </c>
      <c r="B241" s="70">
        <f t="shared" si="7"/>
        <v>2127.1351745790053</v>
      </c>
      <c r="C241" s="70">
        <f>A241*Sheet1!D29</f>
        <v>1116.5</v>
      </c>
      <c r="E241" s="70">
        <f t="shared" si="8"/>
        <v>1010.6351745790051</v>
      </c>
      <c r="O241" s="70">
        <f>Sheet1!F65</f>
        <v>0.6818250460981651</v>
      </c>
    </row>
    <row r="242" spans="1:15" ht="12.75">
      <c r="A242">
        <v>39</v>
      </c>
      <c r="B242" s="70">
        <f t="shared" si="7"/>
        <v>2168.055895115309</v>
      </c>
      <c r="C242" s="70">
        <f>A242*Sheet1!D29</f>
        <v>1131</v>
      </c>
      <c r="E242" s="70">
        <f t="shared" si="8"/>
        <v>1037.055895115309</v>
      </c>
      <c r="O242" s="70">
        <f>Sheet1!F65</f>
        <v>0.6818250460981651</v>
      </c>
    </row>
    <row r="243" spans="1:15" ht="12.75">
      <c r="A243">
        <v>39.5</v>
      </c>
      <c r="B243" s="70">
        <f t="shared" si="7"/>
        <v>2209.317528174662</v>
      </c>
      <c r="C243" s="70">
        <f>A243*Sheet1!D29</f>
        <v>1145.5</v>
      </c>
      <c r="E243" s="70">
        <f t="shared" si="8"/>
        <v>1063.8175281746621</v>
      </c>
      <c r="O243" s="70">
        <f>Sheet1!F65</f>
        <v>0.6818250460981651</v>
      </c>
    </row>
    <row r="244" spans="1:15" ht="12.75">
      <c r="A244">
        <v>40</v>
      </c>
      <c r="B244" s="70">
        <f t="shared" si="7"/>
        <v>2250.920073757064</v>
      </c>
      <c r="C244" s="70">
        <f>A244*Sheet1!D29</f>
        <v>1160</v>
      </c>
      <c r="E244" s="70">
        <f t="shared" si="8"/>
        <v>1090.920073757064</v>
      </c>
      <c r="O244" s="70">
        <f>Sheet1!F65</f>
        <v>0.6818250460981651</v>
      </c>
    </row>
    <row r="245" spans="1:15" ht="12.75">
      <c r="A245">
        <v>40.5</v>
      </c>
      <c r="B245" s="70">
        <f t="shared" si="7"/>
        <v>2292.863531862515</v>
      </c>
      <c r="C245" s="70">
        <f>A245*Sheet1!D29</f>
        <v>1174.5</v>
      </c>
      <c r="E245" s="70">
        <f t="shared" si="8"/>
        <v>1118.3635318625152</v>
      </c>
      <c r="O245" s="70">
        <f>Sheet1!F65</f>
        <v>0.6818250460981651</v>
      </c>
    </row>
    <row r="246" spans="1:15" ht="12.75">
      <c r="A246">
        <v>41</v>
      </c>
      <c r="B246" s="70">
        <f t="shared" si="7"/>
        <v>2335.1479024910154</v>
      </c>
      <c r="C246" s="70">
        <f>A246*Sheet1!D29</f>
        <v>1189</v>
      </c>
      <c r="E246" s="70">
        <f t="shared" si="8"/>
        <v>1146.1479024910154</v>
      </c>
      <c r="O246" s="70">
        <f>Sheet1!F65</f>
        <v>0.6818250460981651</v>
      </c>
    </row>
    <row r="247" spans="1:15" ht="12.75">
      <c r="A247">
        <v>41.5</v>
      </c>
      <c r="B247" s="70">
        <f t="shared" si="7"/>
        <v>2377.773185642565</v>
      </c>
      <c r="C247" s="70">
        <f>A247*Sheet1!D29</f>
        <v>1203.5</v>
      </c>
      <c r="E247" s="70">
        <f t="shared" si="8"/>
        <v>1174.2731856425648</v>
      </c>
      <c r="O247" s="70">
        <f>Sheet1!F65</f>
        <v>0.6818250460981651</v>
      </c>
    </row>
    <row r="248" spans="1:15" ht="12.75">
      <c r="A248">
        <v>42</v>
      </c>
      <c r="B248" s="70">
        <f t="shared" si="7"/>
        <v>2420.739381317163</v>
      </c>
      <c r="C248" s="70">
        <f>A248*Sheet1!D29</f>
        <v>1218</v>
      </c>
      <c r="E248" s="70">
        <f t="shared" si="8"/>
        <v>1202.7393813171632</v>
      </c>
      <c r="O248" s="70">
        <f>Sheet1!F65</f>
        <v>0.6818250460981651</v>
      </c>
    </row>
    <row r="249" spans="1:15" ht="12.75">
      <c r="A249">
        <v>42.5</v>
      </c>
      <c r="B249" s="70">
        <f t="shared" si="7"/>
        <v>2464.0464895148107</v>
      </c>
      <c r="C249" s="70">
        <f>A249*Sheet1!D29</f>
        <v>1232.5</v>
      </c>
      <c r="E249" s="70">
        <f t="shared" si="8"/>
        <v>1231.5464895148107</v>
      </c>
      <c r="O249" s="70">
        <f>Sheet1!F65</f>
        <v>0.6818250460981651</v>
      </c>
    </row>
    <row r="250" spans="1:15" ht="12.75">
      <c r="A250">
        <v>43</v>
      </c>
      <c r="B250" s="70">
        <f t="shared" si="7"/>
        <v>2507.6945102355076</v>
      </c>
      <c r="C250" s="70">
        <f>A250*Sheet1!D29</f>
        <v>1247</v>
      </c>
      <c r="E250" s="70">
        <f t="shared" si="8"/>
        <v>1260.6945102355073</v>
      </c>
      <c r="O250" s="70">
        <f>Sheet1!F65</f>
        <v>0.6818250460981651</v>
      </c>
    </row>
    <row r="251" spans="1:15" ht="12.75">
      <c r="A251">
        <v>43.5</v>
      </c>
      <c r="B251" s="70">
        <f t="shared" si="7"/>
        <v>2551.6834434792527</v>
      </c>
      <c r="C251" s="70">
        <f>A251*Sheet1!D29</f>
        <v>1261.5</v>
      </c>
      <c r="E251" s="70">
        <f t="shared" si="8"/>
        <v>1290.183443479253</v>
      </c>
      <c r="O251" s="70">
        <f>Sheet1!F65</f>
        <v>0.6818250460981651</v>
      </c>
    </row>
    <row r="252" spans="1:15" ht="12.75">
      <c r="A252">
        <v>44</v>
      </c>
      <c r="B252" s="70">
        <f t="shared" si="7"/>
        <v>2596.013289246048</v>
      </c>
      <c r="C252" s="70">
        <f>A252*Sheet1!D29</f>
        <v>1276</v>
      </c>
      <c r="E252" s="70">
        <f t="shared" si="8"/>
        <v>1320.0132892460476</v>
      </c>
      <c r="O252" s="70">
        <f>Sheet1!F65</f>
        <v>0.6818250460981651</v>
      </c>
    </row>
    <row r="253" spans="1:15" ht="12.75">
      <c r="A253">
        <v>44.5</v>
      </c>
      <c r="B253" s="70">
        <f t="shared" si="7"/>
        <v>2640.6840475358913</v>
      </c>
      <c r="C253" s="70">
        <f>A253*Sheet1!D29</f>
        <v>1290.5</v>
      </c>
      <c r="E253" s="70">
        <f t="shared" si="8"/>
        <v>1350.1840475358913</v>
      </c>
      <c r="O253" s="70">
        <f>Sheet1!F65</f>
        <v>0.6818250460981651</v>
      </c>
    </row>
    <row r="254" spans="1:15" ht="12.75">
      <c r="A254">
        <v>45</v>
      </c>
      <c r="B254" s="70">
        <f t="shared" si="7"/>
        <v>2685.6957183487843</v>
      </c>
      <c r="C254" s="70">
        <f>A254*Sheet1!D29</f>
        <v>1305</v>
      </c>
      <c r="E254" s="70">
        <f t="shared" si="8"/>
        <v>1380.6957183487843</v>
      </c>
      <c r="O254" s="70">
        <f>Sheet1!F65</f>
        <v>0.6818250460981651</v>
      </c>
    </row>
    <row r="255" spans="1:15" ht="12.75">
      <c r="A255">
        <v>45.5</v>
      </c>
      <c r="B255" s="70">
        <f t="shared" si="7"/>
        <v>2731.0483016847265</v>
      </c>
      <c r="C255" s="70">
        <f>A255*Sheet1!D29</f>
        <v>1319.5</v>
      </c>
      <c r="E255" s="70">
        <f t="shared" si="8"/>
        <v>1411.5483016847263</v>
      </c>
      <c r="O255" s="70">
        <f>Sheet1!F65</f>
        <v>0.6818250460981651</v>
      </c>
    </row>
    <row r="256" spans="1:15" ht="12.75">
      <c r="A256">
        <v>46</v>
      </c>
      <c r="B256" s="70">
        <f t="shared" si="7"/>
        <v>2776.7417975437174</v>
      </c>
      <c r="C256" s="70">
        <f>A256*Sheet1!D29</f>
        <v>1334</v>
      </c>
      <c r="E256" s="70">
        <f t="shared" si="8"/>
        <v>1442.7417975437172</v>
      </c>
      <c r="O256" s="70">
        <f>Sheet1!F65</f>
        <v>0.6818250460981651</v>
      </c>
    </row>
    <row r="257" spans="1:15" ht="12.75">
      <c r="A257">
        <v>46.5</v>
      </c>
      <c r="B257" s="70">
        <f t="shared" si="7"/>
        <v>2822.7762059257575</v>
      </c>
      <c r="C257" s="70">
        <f>A257*Sheet1!D29</f>
        <v>1348.5</v>
      </c>
      <c r="E257" s="70">
        <f t="shared" si="8"/>
        <v>1474.2762059257575</v>
      </c>
      <c r="O257" s="70">
        <f>Sheet1!F65</f>
        <v>0.6818250460981651</v>
      </c>
    </row>
    <row r="258" spans="1:15" ht="12.75">
      <c r="A258">
        <v>47</v>
      </c>
      <c r="B258" s="70">
        <f t="shared" si="7"/>
        <v>2869.1515268308467</v>
      </c>
      <c r="C258" s="70">
        <f>A258*Sheet1!D29</f>
        <v>1363</v>
      </c>
      <c r="E258" s="70">
        <f t="shared" si="8"/>
        <v>1506.1515268308467</v>
      </c>
      <c r="O258" s="70">
        <f>Sheet1!F65</f>
        <v>0.6818250460981651</v>
      </c>
    </row>
    <row r="259" spans="1:15" ht="12.75">
      <c r="A259">
        <v>47.5</v>
      </c>
      <c r="B259" s="70">
        <f t="shared" si="7"/>
        <v>2915.867760258985</v>
      </c>
      <c r="C259" s="70">
        <f>A259*Sheet1!D29</f>
        <v>1377.5</v>
      </c>
      <c r="E259" s="70">
        <f t="shared" si="8"/>
        <v>1538.3677602589848</v>
      </c>
      <c r="O259" s="70">
        <f>Sheet1!F65</f>
        <v>0.6818250460981651</v>
      </c>
    </row>
    <row r="260" spans="1:15" ht="12.75">
      <c r="A260">
        <v>48</v>
      </c>
      <c r="B260" s="70">
        <f t="shared" si="7"/>
        <v>2962.9249062101726</v>
      </c>
      <c r="C260" s="70">
        <f>A260*Sheet1!D29</f>
        <v>1392</v>
      </c>
      <c r="E260" s="70">
        <f t="shared" si="8"/>
        <v>1570.9249062101724</v>
      </c>
      <c r="O260" s="70">
        <f>Sheet1!F65</f>
        <v>0.6818250460981651</v>
      </c>
    </row>
    <row r="261" spans="1:15" ht="12.75">
      <c r="A261">
        <v>48.5</v>
      </c>
      <c r="B261" s="70">
        <f aca="true" t="shared" si="9" ref="B261:B324">C261+E261</f>
        <v>3010.322964684409</v>
      </c>
      <c r="C261" s="70">
        <f>A261*Sheet1!D29</f>
        <v>1406.5</v>
      </c>
      <c r="E261" s="70">
        <f aca="true" t="shared" si="10" ref="E261:E324">(A261*A261)*O261</f>
        <v>1603.8229646844088</v>
      </c>
      <c r="O261" s="70">
        <f>Sheet1!F65</f>
        <v>0.6818250460981651</v>
      </c>
    </row>
    <row r="262" spans="1:15" ht="12.75">
      <c r="A262">
        <v>49</v>
      </c>
      <c r="B262" s="70">
        <f t="shared" si="9"/>
        <v>3058.061935681694</v>
      </c>
      <c r="C262" s="70">
        <f>A262*Sheet1!D29</f>
        <v>1421</v>
      </c>
      <c r="E262" s="70">
        <f t="shared" si="10"/>
        <v>1637.0619356816944</v>
      </c>
      <c r="O262" s="70">
        <f>Sheet1!F65</f>
        <v>0.6818250460981651</v>
      </c>
    </row>
    <row r="263" spans="1:15" ht="12.75">
      <c r="A263">
        <v>49.5</v>
      </c>
      <c r="B263" s="70">
        <f t="shared" si="9"/>
        <v>3106.141819202029</v>
      </c>
      <c r="C263" s="70">
        <f>A263*Sheet1!D29</f>
        <v>1435.5</v>
      </c>
      <c r="E263" s="70">
        <f t="shared" si="10"/>
        <v>1670.641819202029</v>
      </c>
      <c r="O263" s="70">
        <f>Sheet1!F65</f>
        <v>0.6818250460981651</v>
      </c>
    </row>
    <row r="264" spans="1:15" ht="12.75">
      <c r="A264">
        <v>50</v>
      </c>
      <c r="B264" s="70">
        <f t="shared" si="9"/>
        <v>3154.5626152454124</v>
      </c>
      <c r="C264" s="70">
        <f>A264*Sheet1!D29</f>
        <v>1450</v>
      </c>
      <c r="E264" s="70">
        <f t="shared" si="10"/>
        <v>1704.5626152454126</v>
      </c>
      <c r="O264" s="70">
        <f>Sheet1!F65</f>
        <v>0.6818250460981651</v>
      </c>
    </row>
    <row r="265" spans="1:15" ht="12.75">
      <c r="A265">
        <v>51</v>
      </c>
      <c r="B265" s="70">
        <f t="shared" si="9"/>
        <v>3252.4269449013273</v>
      </c>
      <c r="C265" s="70">
        <f>A265*Sheet1!D29</f>
        <v>1479</v>
      </c>
      <c r="E265" s="70">
        <f t="shared" si="10"/>
        <v>1773.4269449013273</v>
      </c>
      <c r="O265" s="70">
        <f>Sheet1!F65</f>
        <v>0.6818250460981651</v>
      </c>
    </row>
    <row r="266" spans="1:15" ht="12.75">
      <c r="A266">
        <v>52</v>
      </c>
      <c r="B266" s="70">
        <f t="shared" si="9"/>
        <v>3351.6549246494383</v>
      </c>
      <c r="C266" s="70">
        <f>A266*Sheet1!D29</f>
        <v>1508</v>
      </c>
      <c r="E266" s="70">
        <f t="shared" si="10"/>
        <v>1843.6549246494383</v>
      </c>
      <c r="O266" s="70">
        <f>Sheet1!F65</f>
        <v>0.6818250460981651</v>
      </c>
    </row>
    <row r="267" spans="1:15" ht="12.75">
      <c r="A267">
        <v>53</v>
      </c>
      <c r="B267" s="70">
        <f t="shared" si="9"/>
        <v>3452.246554489746</v>
      </c>
      <c r="C267" s="70">
        <f>A267*Sheet1!D29</f>
        <v>1537</v>
      </c>
      <c r="E267" s="70">
        <f t="shared" si="10"/>
        <v>1915.2465544897457</v>
      </c>
      <c r="O267" s="70">
        <f>Sheet1!F65</f>
        <v>0.6818250460981651</v>
      </c>
    </row>
    <row r="268" spans="1:15" ht="12.75">
      <c r="A268">
        <v>54</v>
      </c>
      <c r="B268" s="70">
        <f t="shared" si="9"/>
        <v>3554.2018344222497</v>
      </c>
      <c r="C268" s="70">
        <f>A268*Sheet1!D29</f>
        <v>1566</v>
      </c>
      <c r="E268" s="70">
        <f t="shared" si="10"/>
        <v>1988.2018344222495</v>
      </c>
      <c r="O268" s="70">
        <f>Sheet1!F65</f>
        <v>0.6818250460981651</v>
      </c>
    </row>
    <row r="269" spans="1:15" ht="12.75">
      <c r="A269">
        <v>55</v>
      </c>
      <c r="B269" s="70">
        <f t="shared" si="9"/>
        <v>3657.520764446949</v>
      </c>
      <c r="C269" s="70">
        <f>A269*Sheet1!D29</f>
        <v>1595</v>
      </c>
      <c r="E269" s="70">
        <f t="shared" si="10"/>
        <v>2062.520764446949</v>
      </c>
      <c r="O269" s="70">
        <f>Sheet1!F65</f>
        <v>0.6818250460981651</v>
      </c>
    </row>
    <row r="270" spans="1:15" ht="12.75">
      <c r="A270">
        <v>56</v>
      </c>
      <c r="B270" s="70">
        <f t="shared" si="9"/>
        <v>3762.203344563846</v>
      </c>
      <c r="C270" s="70">
        <f>A270*Sheet1!D29</f>
        <v>1624</v>
      </c>
      <c r="E270" s="70">
        <f t="shared" si="10"/>
        <v>2138.203344563846</v>
      </c>
      <c r="O270" s="70">
        <f>Sheet1!F65</f>
        <v>0.6818250460981651</v>
      </c>
    </row>
    <row r="271" spans="1:15" ht="12.75">
      <c r="A271">
        <v>57</v>
      </c>
      <c r="B271" s="70">
        <f t="shared" si="9"/>
        <v>3868.2495747729386</v>
      </c>
      <c r="C271" s="70">
        <f>A271*Sheet1!D29</f>
        <v>1653</v>
      </c>
      <c r="E271" s="70">
        <f t="shared" si="10"/>
        <v>2215.2495747729386</v>
      </c>
      <c r="O271" s="70">
        <f>Sheet1!F65</f>
        <v>0.6818250460981651</v>
      </c>
    </row>
    <row r="272" spans="1:15" ht="12.75">
      <c r="A272">
        <v>58</v>
      </c>
      <c r="B272" s="70">
        <f t="shared" si="9"/>
        <v>3975.6594550742275</v>
      </c>
      <c r="C272" s="70">
        <f>A272*Sheet1!D29</f>
        <v>1682</v>
      </c>
      <c r="E272" s="70">
        <f t="shared" si="10"/>
        <v>2293.6594550742275</v>
      </c>
      <c r="O272" s="70">
        <f>Sheet1!F65</f>
        <v>0.6818250460981651</v>
      </c>
    </row>
    <row r="273" spans="1:15" ht="12.75">
      <c r="A273">
        <v>59</v>
      </c>
      <c r="B273" s="70">
        <f t="shared" si="9"/>
        <v>4084.4329854677126</v>
      </c>
      <c r="C273" s="70">
        <f>A273*Sheet1!D29</f>
        <v>1711</v>
      </c>
      <c r="E273" s="70">
        <f t="shared" si="10"/>
        <v>2373.4329854677126</v>
      </c>
      <c r="O273" s="70">
        <f>Sheet1!F65</f>
        <v>0.6818250460981651</v>
      </c>
    </row>
    <row r="274" spans="1:15" ht="12.75">
      <c r="A274">
        <v>60</v>
      </c>
      <c r="B274" s="70">
        <f t="shared" si="9"/>
        <v>4194.570165953394</v>
      </c>
      <c r="C274" s="70">
        <f>A274*Sheet1!D29</f>
        <v>1740</v>
      </c>
      <c r="E274" s="70">
        <f t="shared" si="10"/>
        <v>2454.5701659533943</v>
      </c>
      <c r="O274" s="70">
        <f>Sheet1!F65</f>
        <v>0.6818250460981651</v>
      </c>
    </row>
    <row r="275" spans="1:15" ht="12.75">
      <c r="A275">
        <v>61</v>
      </c>
      <c r="B275" s="70">
        <f t="shared" si="9"/>
        <v>4306.070996531273</v>
      </c>
      <c r="C275" s="70">
        <f>A275*Sheet1!D29</f>
        <v>1769</v>
      </c>
      <c r="E275" s="70">
        <f t="shared" si="10"/>
        <v>2537.070996531272</v>
      </c>
      <c r="O275" s="70">
        <f>Sheet1!F65</f>
        <v>0.6818250460981651</v>
      </c>
    </row>
    <row r="276" spans="1:15" ht="12.75">
      <c r="A276">
        <v>62</v>
      </c>
      <c r="B276" s="70">
        <f t="shared" si="9"/>
        <v>4418.935477201347</v>
      </c>
      <c r="C276" s="70">
        <f>A276*Sheet1!D29</f>
        <v>1798</v>
      </c>
      <c r="E276" s="70">
        <f t="shared" si="10"/>
        <v>2620.9354772013467</v>
      </c>
      <c r="O276" s="70">
        <f>Sheet1!F65</f>
        <v>0.6818250460981651</v>
      </c>
    </row>
    <row r="277" spans="1:15" ht="12.75">
      <c r="A277">
        <v>63</v>
      </c>
      <c r="B277" s="70">
        <f t="shared" si="9"/>
        <v>4533.163607963617</v>
      </c>
      <c r="C277" s="70">
        <f>A277*Sheet1!D29</f>
        <v>1827</v>
      </c>
      <c r="E277" s="70">
        <f t="shared" si="10"/>
        <v>2706.1636079636173</v>
      </c>
      <c r="O277" s="70">
        <f>Sheet1!F65</f>
        <v>0.6818250460981651</v>
      </c>
    </row>
    <row r="278" spans="1:15" ht="12.75">
      <c r="A278">
        <v>64</v>
      </c>
      <c r="B278" s="70">
        <f t="shared" si="9"/>
        <v>4648.755388818085</v>
      </c>
      <c r="C278" s="70">
        <f>A278*Sheet1!D29</f>
        <v>1856</v>
      </c>
      <c r="E278" s="70">
        <f t="shared" si="10"/>
        <v>2792.755388818084</v>
      </c>
      <c r="O278" s="70">
        <f>Sheet1!F65</f>
        <v>0.6818250460981651</v>
      </c>
    </row>
    <row r="279" spans="1:15" ht="12.75">
      <c r="A279">
        <v>65</v>
      </c>
      <c r="B279" s="70">
        <f t="shared" si="9"/>
        <v>4765.710819764748</v>
      </c>
      <c r="C279" s="70">
        <f>A279*Sheet1!D29</f>
        <v>1885</v>
      </c>
      <c r="E279" s="70">
        <f t="shared" si="10"/>
        <v>2880.7108197647476</v>
      </c>
      <c r="O279" s="70">
        <f>Sheet1!F65</f>
        <v>0.6818250460981651</v>
      </c>
    </row>
    <row r="280" spans="1:15" ht="12.75">
      <c r="A280">
        <v>66</v>
      </c>
      <c r="B280" s="70">
        <f t="shared" si="9"/>
        <v>4884.029900803607</v>
      </c>
      <c r="C280" s="70">
        <f>A280*Sheet1!D29</f>
        <v>1914</v>
      </c>
      <c r="E280" s="70">
        <f t="shared" si="10"/>
        <v>2970.0299008036072</v>
      </c>
      <c r="O280" s="70">
        <f>Sheet1!F65</f>
        <v>0.6818250460981651</v>
      </c>
    </row>
    <row r="281" spans="1:15" ht="12.75">
      <c r="A281">
        <v>67</v>
      </c>
      <c r="B281" s="70">
        <f t="shared" si="9"/>
        <v>5003.712631934663</v>
      </c>
      <c r="C281" s="70">
        <f>A281*Sheet1!D29</f>
        <v>1943</v>
      </c>
      <c r="E281" s="70">
        <f t="shared" si="10"/>
        <v>3060.712631934663</v>
      </c>
      <c r="O281" s="70">
        <f>Sheet1!F65</f>
        <v>0.6818250460981651</v>
      </c>
    </row>
    <row r="282" spans="1:15" ht="12.75">
      <c r="A282">
        <v>68</v>
      </c>
      <c r="B282" s="70">
        <f t="shared" si="9"/>
        <v>5124.759013157915</v>
      </c>
      <c r="C282" s="70">
        <f>A282*Sheet1!D29</f>
        <v>1972</v>
      </c>
      <c r="E282" s="70">
        <f t="shared" si="10"/>
        <v>3152.7590131579154</v>
      </c>
      <c r="O282" s="70">
        <f>Sheet1!F65</f>
        <v>0.6818250460981651</v>
      </c>
    </row>
    <row r="283" spans="1:15" ht="12.75">
      <c r="A283">
        <v>69</v>
      </c>
      <c r="B283" s="70">
        <f t="shared" si="9"/>
        <v>5247.169044473364</v>
      </c>
      <c r="C283" s="70">
        <f>A283*Sheet1!D29</f>
        <v>2001</v>
      </c>
      <c r="E283" s="70">
        <f t="shared" si="10"/>
        <v>3246.169044473364</v>
      </c>
      <c r="O283" s="70">
        <f>Sheet1!F65</f>
        <v>0.6818250460981651</v>
      </c>
    </row>
    <row r="284" spans="1:15" ht="12.75">
      <c r="A284">
        <v>70</v>
      </c>
      <c r="B284" s="70">
        <f t="shared" si="9"/>
        <v>5370.942725881008</v>
      </c>
      <c r="C284" s="70">
        <f>A284*Sheet1!D29</f>
        <v>2030</v>
      </c>
      <c r="E284" s="70">
        <f t="shared" si="10"/>
        <v>3340.9427258810088</v>
      </c>
      <c r="O284" s="70">
        <f>Sheet1!F65</f>
        <v>0.6818250460981651</v>
      </c>
    </row>
    <row r="285" spans="1:15" ht="12.75">
      <c r="A285">
        <v>71</v>
      </c>
      <c r="B285" s="70">
        <f t="shared" si="9"/>
        <v>5496.08005738085</v>
      </c>
      <c r="C285" s="70">
        <f>A285*Sheet1!D29</f>
        <v>2059</v>
      </c>
      <c r="E285" s="70">
        <f t="shared" si="10"/>
        <v>3437.08005738085</v>
      </c>
      <c r="O285" s="70">
        <f>Sheet1!F65</f>
        <v>0.6818250460981651</v>
      </c>
    </row>
    <row r="286" spans="1:15" ht="12.75">
      <c r="A286">
        <v>72</v>
      </c>
      <c r="B286" s="70">
        <f t="shared" si="9"/>
        <v>5622.581038972888</v>
      </c>
      <c r="C286" s="70">
        <f>A286*Sheet1!D29</f>
        <v>2088</v>
      </c>
      <c r="E286" s="70">
        <f t="shared" si="10"/>
        <v>3534.5810389728877</v>
      </c>
      <c r="O286" s="70">
        <f>Sheet1!F65</f>
        <v>0.6818250460981651</v>
      </c>
    </row>
    <row r="287" spans="1:15" ht="12.75">
      <c r="A287">
        <v>73</v>
      </c>
      <c r="B287" s="70">
        <f t="shared" si="9"/>
        <v>5750.445670657122</v>
      </c>
      <c r="C287" s="70">
        <f>A287*Sheet1!D29</f>
        <v>2117</v>
      </c>
      <c r="E287" s="70">
        <f t="shared" si="10"/>
        <v>3633.445670657122</v>
      </c>
      <c r="O287" s="70">
        <f>Sheet1!F65</f>
        <v>0.6818250460981651</v>
      </c>
    </row>
    <row r="288" spans="1:15" ht="12.75">
      <c r="A288">
        <v>74</v>
      </c>
      <c r="B288" s="70">
        <f t="shared" si="9"/>
        <v>5879.673952433552</v>
      </c>
      <c r="C288" s="70">
        <f>A288*Sheet1!D29</f>
        <v>2146</v>
      </c>
      <c r="E288" s="70">
        <f t="shared" si="10"/>
        <v>3733.673952433552</v>
      </c>
      <c r="O288" s="70">
        <f>Sheet1!F65</f>
        <v>0.6818250460981651</v>
      </c>
    </row>
    <row r="289" spans="1:15" ht="12.75">
      <c r="A289">
        <v>75</v>
      </c>
      <c r="B289" s="70">
        <f t="shared" si="9"/>
        <v>6010.265884302178</v>
      </c>
      <c r="C289" s="70">
        <f>A289*Sheet1!D29</f>
        <v>2175</v>
      </c>
      <c r="E289" s="70">
        <f t="shared" si="10"/>
        <v>3835.2658843021786</v>
      </c>
      <c r="O289" s="70">
        <f>Sheet1!F65</f>
        <v>0.6818250460981651</v>
      </c>
    </row>
    <row r="290" spans="1:15" ht="12.75">
      <c r="A290">
        <v>76</v>
      </c>
      <c r="B290" s="70">
        <f t="shared" si="9"/>
        <v>6142.221466263001</v>
      </c>
      <c r="C290" s="70">
        <f>A290*Sheet1!D29</f>
        <v>2204</v>
      </c>
      <c r="E290" s="70">
        <f t="shared" si="10"/>
        <v>3938.2214662630013</v>
      </c>
      <c r="O290" s="70">
        <f>Sheet1!F65</f>
        <v>0.6818250460981651</v>
      </c>
    </row>
    <row r="291" spans="1:15" ht="12.75">
      <c r="A291">
        <v>77</v>
      </c>
      <c r="B291" s="70">
        <f t="shared" si="9"/>
        <v>6275.540698316021</v>
      </c>
      <c r="C291" s="70">
        <f>A291*Sheet1!D29</f>
        <v>2233</v>
      </c>
      <c r="E291" s="70">
        <f t="shared" si="10"/>
        <v>4042.5406983160206</v>
      </c>
      <c r="O291" s="70">
        <f>Sheet1!F65</f>
        <v>0.6818250460981651</v>
      </c>
    </row>
    <row r="292" spans="1:15" ht="12.75">
      <c r="A292">
        <v>78</v>
      </c>
      <c r="B292" s="70">
        <f t="shared" si="9"/>
        <v>6410.223580461236</v>
      </c>
      <c r="C292" s="70">
        <f>A292*Sheet1!D29</f>
        <v>2262</v>
      </c>
      <c r="E292" s="70">
        <f t="shared" si="10"/>
        <v>4148.223580461236</v>
      </c>
      <c r="O292" s="70">
        <f>Sheet1!F65</f>
        <v>0.6818250460981651</v>
      </c>
    </row>
    <row r="293" spans="1:15" ht="12.75">
      <c r="A293">
        <v>79</v>
      </c>
      <c r="B293" s="70">
        <f t="shared" si="9"/>
        <v>6546.2701126986485</v>
      </c>
      <c r="C293" s="70">
        <f>A293*Sheet1!D29</f>
        <v>2291</v>
      </c>
      <c r="E293" s="70">
        <f t="shared" si="10"/>
        <v>4255.2701126986485</v>
      </c>
      <c r="O293" s="70">
        <f>Sheet1!F65</f>
        <v>0.6818250460981651</v>
      </c>
    </row>
    <row r="294" spans="1:15" ht="12.75">
      <c r="A294">
        <v>80</v>
      </c>
      <c r="B294" s="70">
        <f t="shared" si="9"/>
        <v>6683.680295028256</v>
      </c>
      <c r="C294" s="70">
        <f>A294*Sheet1!D29</f>
        <v>2320</v>
      </c>
      <c r="E294" s="70">
        <f t="shared" si="10"/>
        <v>4363.680295028256</v>
      </c>
      <c r="O294" s="70">
        <f>Sheet1!F65</f>
        <v>0.6818250460981651</v>
      </c>
    </row>
    <row r="295" spans="1:15" ht="12.75">
      <c r="A295">
        <v>81</v>
      </c>
      <c r="B295" s="70">
        <f t="shared" si="9"/>
        <v>6822.454127450061</v>
      </c>
      <c r="C295" s="70">
        <f>A295*Sheet1!D29</f>
        <v>2349</v>
      </c>
      <c r="E295" s="70">
        <f t="shared" si="10"/>
        <v>4473.454127450061</v>
      </c>
      <c r="O295" s="70">
        <f>Sheet1!F65</f>
        <v>0.6818250460981651</v>
      </c>
    </row>
    <row r="296" spans="1:15" ht="12.75">
      <c r="A296">
        <v>82</v>
      </c>
      <c r="B296" s="70">
        <f t="shared" si="9"/>
        <v>6962.591609964062</v>
      </c>
      <c r="C296" s="70">
        <f>A296*Sheet1!D29</f>
        <v>2378</v>
      </c>
      <c r="E296" s="70">
        <f t="shared" si="10"/>
        <v>4584.591609964062</v>
      </c>
      <c r="O296" s="70">
        <f>Sheet1!F65</f>
        <v>0.6818250460981651</v>
      </c>
    </row>
    <row r="297" spans="1:15" ht="12.75">
      <c r="A297">
        <v>83</v>
      </c>
      <c r="B297" s="70">
        <f t="shared" si="9"/>
        <v>7104.092742570259</v>
      </c>
      <c r="C297" s="70">
        <f>A297*Sheet1!D29</f>
        <v>2407</v>
      </c>
      <c r="E297" s="70">
        <f t="shared" si="10"/>
        <v>4697.092742570259</v>
      </c>
      <c r="O297" s="70">
        <f>Sheet1!F65</f>
        <v>0.6818250460981651</v>
      </c>
    </row>
    <row r="298" spans="1:15" ht="12.75">
      <c r="A298">
        <v>84</v>
      </c>
      <c r="B298" s="70">
        <f t="shared" si="9"/>
        <v>7246.957525268653</v>
      </c>
      <c r="C298" s="70">
        <f>A298*Sheet1!D29</f>
        <v>2436</v>
      </c>
      <c r="E298" s="70">
        <f t="shared" si="10"/>
        <v>4810.957525268653</v>
      </c>
      <c r="O298" s="70">
        <f>Sheet1!F65</f>
        <v>0.6818250460981651</v>
      </c>
    </row>
    <row r="299" spans="1:15" ht="12.75">
      <c r="A299">
        <v>85</v>
      </c>
      <c r="B299" s="70">
        <f t="shared" si="9"/>
        <v>7391.185958059243</v>
      </c>
      <c r="C299" s="70">
        <f>A299*Sheet1!D29</f>
        <v>2465</v>
      </c>
      <c r="E299" s="70">
        <f t="shared" si="10"/>
        <v>4926.185958059243</v>
      </c>
      <c r="O299" s="70">
        <f>Sheet1!F65</f>
        <v>0.6818250460981651</v>
      </c>
    </row>
    <row r="300" spans="1:15" ht="12.75">
      <c r="A300">
        <v>86</v>
      </c>
      <c r="B300" s="70">
        <f t="shared" si="9"/>
        <v>7536.778040942029</v>
      </c>
      <c r="C300" s="70">
        <f>A300*Sheet1!D29</f>
        <v>2494</v>
      </c>
      <c r="E300" s="70">
        <f t="shared" si="10"/>
        <v>5042.778040942029</v>
      </c>
      <c r="O300" s="70">
        <f>Sheet1!F65</f>
        <v>0.6818250460981651</v>
      </c>
    </row>
    <row r="301" spans="1:15" ht="12.75">
      <c r="A301">
        <v>87</v>
      </c>
      <c r="B301" s="70">
        <f t="shared" si="9"/>
        <v>7683.733773917012</v>
      </c>
      <c r="C301" s="70">
        <f>A301*Sheet1!D29</f>
        <v>2523</v>
      </c>
      <c r="E301" s="70">
        <f t="shared" si="10"/>
        <v>5160.733773917012</v>
      </c>
      <c r="O301" s="70">
        <f>Sheet1!F65</f>
        <v>0.6818250460981651</v>
      </c>
    </row>
    <row r="302" spans="1:15" ht="12.75">
      <c r="A302">
        <v>88</v>
      </c>
      <c r="B302" s="70">
        <f t="shared" si="9"/>
        <v>7832.0531569841905</v>
      </c>
      <c r="C302" s="70">
        <f>A302*Sheet1!D29</f>
        <v>2552</v>
      </c>
      <c r="E302" s="70">
        <f t="shared" si="10"/>
        <v>5280.0531569841905</v>
      </c>
      <c r="O302" s="70">
        <f>Sheet1!F65</f>
        <v>0.6818250460981651</v>
      </c>
    </row>
    <row r="303" spans="1:15" ht="12.75">
      <c r="A303">
        <v>89</v>
      </c>
      <c r="B303" s="70">
        <f t="shared" si="9"/>
        <v>7981.736190143565</v>
      </c>
      <c r="C303" s="70">
        <f>A303*Sheet1!D29</f>
        <v>2581</v>
      </c>
      <c r="E303" s="70">
        <f t="shared" si="10"/>
        <v>5400.736190143565</v>
      </c>
      <c r="O303" s="70">
        <f>Sheet1!F65</f>
        <v>0.6818250460981651</v>
      </c>
    </row>
    <row r="304" spans="1:15" ht="12.75">
      <c r="A304">
        <v>90</v>
      </c>
      <c r="B304" s="70">
        <f t="shared" si="9"/>
        <v>8132.782873395137</v>
      </c>
      <c r="C304" s="70">
        <f>A304*Sheet1!D29</f>
        <v>2610</v>
      </c>
      <c r="E304" s="70">
        <f t="shared" si="10"/>
        <v>5522.782873395137</v>
      </c>
      <c r="O304" s="70">
        <f>Sheet1!F65</f>
        <v>0.6818250460981651</v>
      </c>
    </row>
    <row r="305" spans="1:15" ht="12.75">
      <c r="A305">
        <v>91</v>
      </c>
      <c r="B305" s="70">
        <f t="shared" si="9"/>
        <v>8285.193206738906</v>
      </c>
      <c r="C305" s="70">
        <f>A305*Sheet1!D29</f>
        <v>2639</v>
      </c>
      <c r="E305" s="70">
        <f t="shared" si="10"/>
        <v>5646.193206738905</v>
      </c>
      <c r="O305" s="70">
        <f>Sheet1!F65</f>
        <v>0.6818250460981651</v>
      </c>
    </row>
    <row r="306" spans="1:15" ht="12.75">
      <c r="A306">
        <v>92</v>
      </c>
      <c r="B306" s="70">
        <f t="shared" si="9"/>
        <v>8438.96719017487</v>
      </c>
      <c r="C306" s="70">
        <f>A306*Sheet1!D29</f>
        <v>2668</v>
      </c>
      <c r="E306" s="70">
        <f t="shared" si="10"/>
        <v>5770.967190174869</v>
      </c>
      <c r="O306" s="70">
        <f>Sheet1!F65</f>
        <v>0.6818250460981651</v>
      </c>
    </row>
    <row r="307" spans="1:15" ht="12.75">
      <c r="A307">
        <v>93</v>
      </c>
      <c r="B307" s="70">
        <f t="shared" si="9"/>
        <v>8594.10482370303</v>
      </c>
      <c r="C307" s="70">
        <f>A307*Sheet1!D29</f>
        <v>2697</v>
      </c>
      <c r="E307" s="70">
        <f t="shared" si="10"/>
        <v>5897.10482370303</v>
      </c>
      <c r="O307" s="70">
        <f>Sheet1!F65</f>
        <v>0.6818250460981651</v>
      </c>
    </row>
    <row r="308" spans="1:15" ht="12.75">
      <c r="A308">
        <v>94</v>
      </c>
      <c r="B308" s="70">
        <f t="shared" si="9"/>
        <v>8750.606107323387</v>
      </c>
      <c r="C308" s="70">
        <f>A308*Sheet1!D29</f>
        <v>2726</v>
      </c>
      <c r="E308" s="70">
        <f t="shared" si="10"/>
        <v>6024.606107323387</v>
      </c>
      <c r="O308" s="70">
        <f>Sheet1!F65</f>
        <v>0.6818250460981651</v>
      </c>
    </row>
    <row r="309" spans="1:15" ht="12.75">
      <c r="A309">
        <v>95</v>
      </c>
      <c r="B309" s="70">
        <f t="shared" si="9"/>
        <v>8908.47104103594</v>
      </c>
      <c r="C309" s="70">
        <f>A309*Sheet1!D29</f>
        <v>2755</v>
      </c>
      <c r="E309" s="70">
        <f t="shared" si="10"/>
        <v>6153.471041035939</v>
      </c>
      <c r="O309" s="70">
        <f>Sheet1!F65</f>
        <v>0.6818250460981651</v>
      </c>
    </row>
    <row r="310" spans="1:15" ht="12.75">
      <c r="A310">
        <v>96</v>
      </c>
      <c r="B310" s="70">
        <f t="shared" si="9"/>
        <v>9067.69962484069</v>
      </c>
      <c r="C310" s="70">
        <f>A310*Sheet1!D29</f>
        <v>2784</v>
      </c>
      <c r="E310" s="70">
        <f t="shared" si="10"/>
        <v>6283.6996248406895</v>
      </c>
      <c r="O310" s="70">
        <f>Sheet1!F65</f>
        <v>0.6818250460981651</v>
      </c>
    </row>
    <row r="311" spans="1:15" ht="12.75">
      <c r="A311">
        <v>97</v>
      </c>
      <c r="B311" s="70">
        <f t="shared" si="9"/>
        <v>9228.291858737635</v>
      </c>
      <c r="C311" s="70">
        <f>A311*Sheet1!D29</f>
        <v>2813</v>
      </c>
      <c r="E311" s="70">
        <f t="shared" si="10"/>
        <v>6415.291858737635</v>
      </c>
      <c r="O311" s="70">
        <f>Sheet1!F65</f>
        <v>0.6818250460981651</v>
      </c>
    </row>
    <row r="312" spans="1:15" ht="12.75">
      <c r="A312">
        <v>98</v>
      </c>
      <c r="B312" s="70">
        <f t="shared" si="9"/>
        <v>9390.247742726777</v>
      </c>
      <c r="C312" s="70">
        <f>A312*Sheet1!D29</f>
        <v>2842</v>
      </c>
      <c r="E312" s="70">
        <f t="shared" si="10"/>
        <v>6548.247742726778</v>
      </c>
      <c r="O312" s="70">
        <f>Sheet1!F65</f>
        <v>0.6818250460981651</v>
      </c>
    </row>
    <row r="313" spans="1:15" ht="12.75">
      <c r="A313">
        <v>99</v>
      </c>
      <c r="B313" s="70">
        <f t="shared" si="9"/>
        <v>9553.567276808117</v>
      </c>
      <c r="C313" s="70">
        <f>A313*Sheet1!D29</f>
        <v>2871</v>
      </c>
      <c r="E313" s="70">
        <f t="shared" si="10"/>
        <v>6682.567276808116</v>
      </c>
      <c r="O313" s="70">
        <f>Sheet1!F65</f>
        <v>0.6818250460981651</v>
      </c>
    </row>
    <row r="314" spans="1:15" ht="12.75">
      <c r="A314">
        <v>100</v>
      </c>
      <c r="B314" s="70">
        <f t="shared" si="9"/>
        <v>9718.25046098165</v>
      </c>
      <c r="C314" s="70">
        <f>A314*Sheet1!D29</f>
        <v>2900</v>
      </c>
      <c r="E314" s="70">
        <f t="shared" si="10"/>
        <v>6818.250460981651</v>
      </c>
      <c r="O314" s="70">
        <f>Sheet1!F65</f>
        <v>0.6818250460981651</v>
      </c>
    </row>
    <row r="315" spans="1:15" ht="12.75">
      <c r="A315">
        <v>105</v>
      </c>
      <c r="B315" s="70">
        <f t="shared" si="9"/>
        <v>10562.121133232271</v>
      </c>
      <c r="C315" s="70">
        <f>A315*Sheet1!D29</f>
        <v>3045</v>
      </c>
      <c r="E315" s="70">
        <f t="shared" si="10"/>
        <v>7517.12113323227</v>
      </c>
      <c r="O315" s="70">
        <f>Sheet1!F65</f>
        <v>0.6818250460981651</v>
      </c>
    </row>
    <row r="316" spans="1:15" ht="12.75">
      <c r="A316">
        <v>110</v>
      </c>
      <c r="B316" s="70">
        <f t="shared" si="9"/>
        <v>11440.083057787797</v>
      </c>
      <c r="C316" s="70">
        <f>A316*Sheet1!D29</f>
        <v>3190</v>
      </c>
      <c r="E316" s="70">
        <f t="shared" si="10"/>
        <v>8250.083057787797</v>
      </c>
      <c r="O316" s="70">
        <f>Sheet1!F65</f>
        <v>0.6818250460981651</v>
      </c>
    </row>
    <row r="317" spans="1:15" ht="12.75">
      <c r="A317">
        <v>115</v>
      </c>
      <c r="B317" s="70">
        <f t="shared" si="9"/>
        <v>12352.136234648233</v>
      </c>
      <c r="C317" s="70">
        <f>A317*Sheet1!D29</f>
        <v>3335</v>
      </c>
      <c r="E317" s="70">
        <f t="shared" si="10"/>
        <v>9017.136234648233</v>
      </c>
      <c r="O317" s="70">
        <f>Sheet1!F65</f>
        <v>0.6818250460981651</v>
      </c>
    </row>
    <row r="318" spans="1:15" ht="12.75">
      <c r="A318">
        <v>120</v>
      </c>
      <c r="B318" s="70">
        <f t="shared" si="9"/>
        <v>13298.280663813577</v>
      </c>
      <c r="C318" s="70">
        <f>A318*Sheet1!D29</f>
        <v>3480</v>
      </c>
      <c r="E318" s="70">
        <f t="shared" si="10"/>
        <v>9818.280663813577</v>
      </c>
      <c r="O318" s="70">
        <f>Sheet1!F65</f>
        <v>0.6818250460981651</v>
      </c>
    </row>
    <row r="319" spans="1:15" ht="12.75">
      <c r="A319">
        <v>125</v>
      </c>
      <c r="B319" s="70">
        <f t="shared" si="9"/>
        <v>14278.51634528383</v>
      </c>
      <c r="C319" s="70">
        <f>A319*Sheet1!D29</f>
        <v>3625</v>
      </c>
      <c r="E319" s="70">
        <f t="shared" si="10"/>
        <v>10653.51634528383</v>
      </c>
      <c r="O319" s="70">
        <f>Sheet1!F65</f>
        <v>0.6818250460981651</v>
      </c>
    </row>
    <row r="320" spans="1:15" ht="12.75">
      <c r="A320">
        <v>130</v>
      </c>
      <c r="B320" s="70">
        <f t="shared" si="9"/>
        <v>15292.84327905899</v>
      </c>
      <c r="C320" s="70">
        <f>A320*Sheet1!D29</f>
        <v>3770</v>
      </c>
      <c r="E320" s="70">
        <f t="shared" si="10"/>
        <v>11522.84327905899</v>
      </c>
      <c r="O320" s="70">
        <f>Sheet1!F65</f>
        <v>0.6818250460981651</v>
      </c>
    </row>
    <row r="321" spans="1:15" ht="12.75">
      <c r="A321">
        <v>135</v>
      </c>
      <c r="B321" s="70">
        <f t="shared" si="9"/>
        <v>16341.261465139058</v>
      </c>
      <c r="C321" s="70">
        <f>A321*Sheet1!D29</f>
        <v>3915</v>
      </c>
      <c r="E321" s="70">
        <f t="shared" si="10"/>
        <v>12426.261465139058</v>
      </c>
      <c r="O321" s="70">
        <f>Sheet1!F65</f>
        <v>0.6818250460981651</v>
      </c>
    </row>
    <row r="322" spans="1:15" ht="12.75">
      <c r="A322">
        <v>140</v>
      </c>
      <c r="B322" s="70">
        <f t="shared" si="9"/>
        <v>17423.770903524033</v>
      </c>
      <c r="C322" s="70">
        <f>A322*Sheet1!D29</f>
        <v>4060</v>
      </c>
      <c r="E322" s="70">
        <f t="shared" si="10"/>
        <v>13363.770903524035</v>
      </c>
      <c r="O322" s="70">
        <f>Sheet1!F65</f>
        <v>0.6818250460981651</v>
      </c>
    </row>
    <row r="323" spans="1:15" ht="12.75">
      <c r="A323">
        <v>145</v>
      </c>
      <c r="B323" s="70">
        <f t="shared" si="9"/>
        <v>18540.37159421392</v>
      </c>
      <c r="C323" s="70">
        <f>A323*Sheet1!D29</f>
        <v>4205</v>
      </c>
      <c r="E323" s="70">
        <f t="shared" si="10"/>
        <v>14335.37159421392</v>
      </c>
      <c r="O323" s="70">
        <f>Sheet1!F65</f>
        <v>0.6818250460981651</v>
      </c>
    </row>
    <row r="324" spans="1:15" ht="12.75">
      <c r="A324">
        <v>150</v>
      </c>
      <c r="B324" s="70">
        <f t="shared" si="9"/>
        <v>19691.063537208713</v>
      </c>
      <c r="C324" s="70">
        <f>A324*Sheet1!D29</f>
        <v>4350</v>
      </c>
      <c r="E324" s="70">
        <f t="shared" si="10"/>
        <v>15341.063537208714</v>
      </c>
      <c r="O324" s="70">
        <f>Sheet1!F65</f>
        <v>0.6818250460981651</v>
      </c>
    </row>
    <row r="325" spans="1:15" ht="12.75">
      <c r="A325">
        <v>155</v>
      </c>
      <c r="B325" s="70">
        <f aca="true" t="shared" si="11" ref="B325:B334">C325+E325</f>
        <v>20875.846732508417</v>
      </c>
      <c r="C325" s="70">
        <f>A325*Sheet1!D29</f>
        <v>4495</v>
      </c>
      <c r="E325" s="70">
        <f aca="true" t="shared" si="12" ref="E325:E334">(A325*A325)*O325</f>
        <v>16380.846732508417</v>
      </c>
      <c r="O325" s="70">
        <f>Sheet1!F65</f>
        <v>0.6818250460981651</v>
      </c>
    </row>
    <row r="326" spans="1:15" ht="12.75">
      <c r="A326">
        <v>160</v>
      </c>
      <c r="B326" s="70">
        <f t="shared" si="11"/>
        <v>22094.721180113025</v>
      </c>
      <c r="C326" s="70">
        <f>A326*Sheet1!D29</f>
        <v>4640</v>
      </c>
      <c r="E326" s="70">
        <f t="shared" si="12"/>
        <v>17454.721180113025</v>
      </c>
      <c r="O326" s="70">
        <f>Sheet1!F65</f>
        <v>0.6818250460981651</v>
      </c>
    </row>
    <row r="327" spans="1:15" ht="12.75">
      <c r="A327">
        <v>165</v>
      </c>
      <c r="B327" s="70">
        <f t="shared" si="11"/>
        <v>23347.686880022546</v>
      </c>
      <c r="C327" s="70">
        <f>A327*Sheet1!D29</f>
        <v>4785</v>
      </c>
      <c r="E327" s="70">
        <f t="shared" si="12"/>
        <v>18562.686880022546</v>
      </c>
      <c r="O327" s="70">
        <f>Sheet1!F65</f>
        <v>0.6818250460981651</v>
      </c>
    </row>
    <row r="328" spans="1:15" ht="12.75">
      <c r="A328">
        <v>170</v>
      </c>
      <c r="B328" s="70">
        <f t="shared" si="11"/>
        <v>24634.74383223697</v>
      </c>
      <c r="C328" s="70">
        <f>A328*Sheet1!D29</f>
        <v>4930</v>
      </c>
      <c r="E328" s="70">
        <f t="shared" si="12"/>
        <v>19704.74383223697</v>
      </c>
      <c r="O328" s="70">
        <f>Sheet1!F65</f>
        <v>0.6818250460981651</v>
      </c>
    </row>
    <row r="329" spans="1:15" ht="12.75">
      <c r="A329">
        <v>175</v>
      </c>
      <c r="B329" s="70">
        <f t="shared" si="11"/>
        <v>25955.892036756304</v>
      </c>
      <c r="C329" s="70">
        <f>A329*Sheet1!D29</f>
        <v>5075</v>
      </c>
      <c r="E329" s="70">
        <f t="shared" si="12"/>
        <v>20880.892036756304</v>
      </c>
      <c r="O329" s="70">
        <f>Sheet1!F65</f>
        <v>0.6818250460981651</v>
      </c>
    </row>
    <row r="330" spans="1:15" ht="12.75">
      <c r="A330">
        <v>180</v>
      </c>
      <c r="B330" s="70">
        <f t="shared" si="11"/>
        <v>27311.13149358055</v>
      </c>
      <c r="C330" s="70">
        <f>A330*Sheet1!D29</f>
        <v>5220</v>
      </c>
      <c r="E330" s="70">
        <f t="shared" si="12"/>
        <v>22091.13149358055</v>
      </c>
      <c r="O330" s="70">
        <f>Sheet1!F65</f>
        <v>0.6818250460981651</v>
      </c>
    </row>
    <row r="331" spans="1:15" ht="12.75">
      <c r="A331">
        <v>185</v>
      </c>
      <c r="B331" s="70">
        <f t="shared" si="11"/>
        <v>28700.4622027097</v>
      </c>
      <c r="C331" s="70">
        <f>A331*Sheet1!D29</f>
        <v>5365</v>
      </c>
      <c r="E331" s="70">
        <f t="shared" si="12"/>
        <v>23335.4622027097</v>
      </c>
      <c r="O331" s="70">
        <f>Sheet1!F65</f>
        <v>0.6818250460981651</v>
      </c>
    </row>
    <row r="332" spans="1:15" ht="12.75">
      <c r="A332">
        <v>190</v>
      </c>
      <c r="B332" s="70">
        <f t="shared" si="11"/>
        <v>30123.884164143758</v>
      </c>
      <c r="C332" s="70">
        <f>A332*Sheet1!D29</f>
        <v>5510</v>
      </c>
      <c r="E332" s="70">
        <f t="shared" si="12"/>
        <v>24613.884164143758</v>
      </c>
      <c r="O332" s="70">
        <f>Sheet1!F65</f>
        <v>0.6818250460981651</v>
      </c>
    </row>
    <row r="333" spans="1:15" ht="12.75">
      <c r="A333">
        <v>195</v>
      </c>
      <c r="B333" s="70">
        <f t="shared" si="11"/>
        <v>31581.397377882728</v>
      </c>
      <c r="C333" s="70">
        <f>A333*Sheet1!D29</f>
        <v>5655</v>
      </c>
      <c r="E333" s="70">
        <f t="shared" si="12"/>
        <v>25926.397377882728</v>
      </c>
      <c r="O333" s="70">
        <f>Sheet1!F65</f>
        <v>0.6818250460981651</v>
      </c>
    </row>
    <row r="334" spans="1:15" ht="12.75">
      <c r="A334">
        <v>200</v>
      </c>
      <c r="B334" s="70">
        <f t="shared" si="11"/>
        <v>33073.0018439266</v>
      </c>
      <c r="C334" s="70">
        <f>A334*Sheet1!D29</f>
        <v>5800</v>
      </c>
      <c r="E334" s="70">
        <f t="shared" si="12"/>
        <v>27273.001843926602</v>
      </c>
      <c r="O334" s="70">
        <f>Sheet1!F65</f>
        <v>0.6818250460981651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2.9039371132880487</v>
      </c>
      <c r="C5" s="70">
        <f>A5*Sheet1!D29</f>
        <v>2.9000000000000004</v>
      </c>
      <c r="E5" s="70">
        <f aca="true" t="shared" si="1" ref="E5:E68">(A5*A5)*O5</f>
        <v>0.003937113288048382</v>
      </c>
      <c r="I5" s="112"/>
      <c r="O5" s="112">
        <f>Sheet1!F67</f>
        <v>0.3937113288048381</v>
      </c>
      <c r="P5" s="112"/>
    </row>
    <row r="6" spans="1:15" ht="12.75">
      <c r="A6">
        <v>0.2</v>
      </c>
      <c r="B6" s="70">
        <f t="shared" si="0"/>
        <v>5.815748453152194</v>
      </c>
      <c r="C6" s="70">
        <f>A6*Sheet1!D29</f>
        <v>5.800000000000001</v>
      </c>
      <c r="E6" s="70">
        <f t="shared" si="1"/>
        <v>0.015748453152193528</v>
      </c>
      <c r="I6" s="112"/>
      <c r="O6" s="112">
        <f>Sheet1!F67</f>
        <v>0.3937113288048381</v>
      </c>
    </row>
    <row r="7" spans="1:15" ht="12.75">
      <c r="A7">
        <v>0.3</v>
      </c>
      <c r="B7" s="70">
        <f t="shared" si="0"/>
        <v>8.735434019592434</v>
      </c>
      <c r="C7" s="70">
        <f>A7*Sheet1!D29</f>
        <v>8.7</v>
      </c>
      <c r="E7" s="70">
        <f t="shared" si="1"/>
        <v>0.03543401959243543</v>
      </c>
      <c r="H7">
        <v>2</v>
      </c>
      <c r="I7" s="112">
        <f>(0.5*Sheet1!D73*(3.141593*((Sheet1!D7/2)*(Sheet1!D7/2)))*(H7*H7*H7)*(Sheet1!D74/100))</f>
        <v>7.79014533024</v>
      </c>
      <c r="J7" s="70">
        <f>VLOOKUP(I7,B5:C334,2,TRUE)</f>
        <v>5.800000000000001</v>
      </c>
      <c r="K7" s="70">
        <f>J7/Sheet1!D29*Sheet1!D75</f>
        <v>0.27999999999999997</v>
      </c>
      <c r="L7" s="70">
        <f aca="true" t="shared" si="2" ref="L7:L27">J7-K7</f>
        <v>5.5200000000000005</v>
      </c>
      <c r="O7" s="112">
        <f>Sheet1!F67</f>
        <v>0.3937113288048381</v>
      </c>
    </row>
    <row r="8" spans="1:15" ht="12.75">
      <c r="A8">
        <v>0.4</v>
      </c>
      <c r="B8" s="70">
        <f t="shared" si="0"/>
        <v>11.662993812608775</v>
      </c>
      <c r="C8" s="70">
        <f>A8*Sheet1!D29</f>
        <v>11.600000000000001</v>
      </c>
      <c r="E8" s="70">
        <f t="shared" si="1"/>
        <v>0.06299381260877411</v>
      </c>
      <c r="H8">
        <v>2.5</v>
      </c>
      <c r="I8" s="112">
        <f>(0.5*Sheet1!D73*(3.141593*((Sheet1!D7/2)*(Sheet1!D7/2)))*(H8*H8*H8)*(Sheet1!D74/100))</f>
        <v>15.215127598125</v>
      </c>
      <c r="J8" s="70">
        <f>VLOOKUP(I8,B5:C334,2,TRUE)</f>
        <v>14.5</v>
      </c>
      <c r="K8" s="70">
        <f>J8/Sheet1!D29*Sheet1!D75</f>
        <v>0.7</v>
      </c>
      <c r="L8" s="70">
        <f t="shared" si="2"/>
        <v>13.8</v>
      </c>
      <c r="O8" s="112">
        <f>Sheet1!F67</f>
        <v>0.3937113288048381</v>
      </c>
    </row>
    <row r="9" spans="1:15" ht="12.75">
      <c r="A9">
        <v>0.5</v>
      </c>
      <c r="B9" s="70">
        <f t="shared" si="0"/>
        <v>14.59842783220121</v>
      </c>
      <c r="C9" s="70">
        <f>A9*Sheet1!D29</f>
        <v>14.5</v>
      </c>
      <c r="E9" s="70">
        <f t="shared" si="1"/>
        <v>0.09842783220120953</v>
      </c>
      <c r="H9">
        <v>3</v>
      </c>
      <c r="I9" s="112">
        <f>(0.5*Sheet1!D73*(3.141593*((Sheet1!D7/2)*(Sheet1!D7/2)))*(H9*H9*H9)*(Sheet1!D74/100))</f>
        <v>26.29174048956</v>
      </c>
      <c r="J9" s="70">
        <f>VLOOKUP(I9,B5:C334,2,TRUE)</f>
        <v>23.200000000000003</v>
      </c>
      <c r="K9" s="70">
        <f>J9/Sheet1!D29*Sheet1!D75</f>
        <v>1.1199999999999999</v>
      </c>
      <c r="L9" s="70">
        <f t="shared" si="2"/>
        <v>22.080000000000002</v>
      </c>
      <c r="O9" s="112">
        <f>Sheet1!F67</f>
        <v>0.3937113288048381</v>
      </c>
    </row>
    <row r="10" spans="1:15" ht="12.75">
      <c r="A10">
        <v>0.6</v>
      </c>
      <c r="B10" s="70">
        <f t="shared" si="0"/>
        <v>17.54173607836974</v>
      </c>
      <c r="C10" s="70">
        <f>A10*Sheet1!D29</f>
        <v>17.4</v>
      </c>
      <c r="E10" s="70">
        <f t="shared" si="1"/>
        <v>0.14173607836974172</v>
      </c>
      <c r="H10">
        <v>3.5</v>
      </c>
      <c r="I10" s="112">
        <f>(0.5*Sheet1!D73*(3.141593*((Sheet1!D7/2)*(Sheet1!D7/2)))*(H10*H10*H10)*(Sheet1!D74/100))</f>
        <v>41.750310129255</v>
      </c>
      <c r="J10" s="70">
        <f>VLOOKUP(I10,B5:C334,2,TRUE)</f>
        <v>40.599999999999994</v>
      </c>
      <c r="K10" s="70">
        <f>J10/Sheet1!D29*Sheet1!D75</f>
        <v>1.9599999999999997</v>
      </c>
      <c r="L10" s="70">
        <f t="shared" si="2"/>
        <v>38.63999999999999</v>
      </c>
      <c r="O10" s="112">
        <f>Sheet1!F67</f>
        <v>0.3937113288048381</v>
      </c>
    </row>
    <row r="11" spans="1:15" ht="12.75">
      <c r="A11">
        <v>0.7</v>
      </c>
      <c r="B11" s="70">
        <f t="shared" si="0"/>
        <v>20.492918551114368</v>
      </c>
      <c r="C11" s="70">
        <f>A11*Sheet1!D29</f>
        <v>20.299999999999997</v>
      </c>
      <c r="E11" s="70">
        <f t="shared" si="1"/>
        <v>0.19291855111437065</v>
      </c>
      <c r="H11">
        <v>4</v>
      </c>
      <c r="I11" s="112">
        <f>(0.5*Sheet1!D73*(3.141593*((Sheet1!D7/2)*(Sheet1!D7/2)))*(H11*H11*H11)*(Sheet1!D74/100))</f>
        <v>62.32116264192</v>
      </c>
      <c r="J11" s="70">
        <f>VLOOKUP(I11,B5:C334,2,TRUE)</f>
        <v>58</v>
      </c>
      <c r="K11" s="70">
        <f>J11/Sheet1!D29*Sheet1!D75</f>
        <v>2.8</v>
      </c>
      <c r="L11" s="70">
        <f t="shared" si="2"/>
        <v>55.2</v>
      </c>
      <c r="O11" s="112">
        <f>Sheet1!F67</f>
        <v>0.3937113288048381</v>
      </c>
    </row>
    <row r="12" spans="1:15" ht="12.75">
      <c r="A12">
        <v>0.8</v>
      </c>
      <c r="B12" s="70">
        <f t="shared" si="0"/>
        <v>23.451975250435098</v>
      </c>
      <c r="C12" s="70">
        <f>A12*Sheet1!D29</f>
        <v>23.200000000000003</v>
      </c>
      <c r="E12" s="70">
        <f t="shared" si="1"/>
        <v>0.25197525043509644</v>
      </c>
      <c r="H12">
        <v>4.5</v>
      </c>
      <c r="I12" s="112">
        <f>(0.5*Sheet1!D73*(3.141593*((Sheet1!D7/2)*(Sheet1!D7/2)))*(H12*H12*H12)*(Sheet1!D74/100))</f>
        <v>88.734624152265</v>
      </c>
      <c r="J12" s="70">
        <f>VLOOKUP(I12,B5:C334,2,TRUE)</f>
        <v>84.1</v>
      </c>
      <c r="K12" s="70">
        <f>J12/Sheet1!D29*Sheet1!D75</f>
        <v>4.06</v>
      </c>
      <c r="L12" s="70">
        <f t="shared" si="2"/>
        <v>80.03999999999999</v>
      </c>
      <c r="O12" s="112">
        <f>Sheet1!F67</f>
        <v>0.3937113288048381</v>
      </c>
    </row>
    <row r="13" spans="1:15" ht="12.75">
      <c r="A13">
        <v>0.9</v>
      </c>
      <c r="B13" s="70">
        <f t="shared" si="0"/>
        <v>26.41890617633192</v>
      </c>
      <c r="C13" s="70">
        <f>A13*Sheet1!D29</f>
        <v>26.1</v>
      </c>
      <c r="E13" s="70">
        <f t="shared" si="1"/>
        <v>0.31890617633191887</v>
      </c>
      <c r="H13">
        <v>5</v>
      </c>
      <c r="I13" s="112">
        <f>(0.5*Sheet1!D73*(3.141593*((Sheet1!D7/2)*(Sheet1!D7/2)))*(H13*H13*H13)*(Sheet1!D74/100))</f>
        <v>121.721020785</v>
      </c>
      <c r="J13" s="70">
        <f>VLOOKUP(I13,B5:C334,2,TRUE)</f>
        <v>113.1</v>
      </c>
      <c r="K13" s="70">
        <f>J13/Sheet1!D29*Sheet1!D75</f>
        <v>5.46</v>
      </c>
      <c r="L13" s="70">
        <f t="shared" si="2"/>
        <v>107.64</v>
      </c>
      <c r="O13" s="112">
        <f>Sheet1!F67</f>
        <v>0.3937113288048381</v>
      </c>
    </row>
    <row r="14" spans="1:15" ht="12.75">
      <c r="A14">
        <v>1</v>
      </c>
      <c r="B14" s="70">
        <f t="shared" si="0"/>
        <v>29.393711328804837</v>
      </c>
      <c r="C14" s="70">
        <f>A14*Sheet1!D29</f>
        <v>29</v>
      </c>
      <c r="E14" s="70">
        <f t="shared" si="1"/>
        <v>0.3937113288048381</v>
      </c>
      <c r="H14">
        <v>5.5</v>
      </c>
      <c r="I14" s="112">
        <f>(0.5*Sheet1!D73*(3.141593*((Sheet1!D7/2)*(Sheet1!D7/2)))*(H14*H14*H14)*(Sheet1!D74/100))</f>
        <v>162.01067866483498</v>
      </c>
      <c r="J14" s="70">
        <f>VLOOKUP(I14,B5:C334,2,TRUE)</f>
        <v>150.8</v>
      </c>
      <c r="K14" s="70">
        <f>J14/Sheet1!D29*Sheet1!D75</f>
        <v>7.279999999999999</v>
      </c>
      <c r="L14" s="70">
        <f t="shared" si="2"/>
        <v>143.52</v>
      </c>
      <c r="O14" s="112">
        <f>Sheet1!F67</f>
        <v>0.3937113288048381</v>
      </c>
    </row>
    <row r="15" spans="1:15" ht="12.75">
      <c r="A15">
        <v>1.1</v>
      </c>
      <c r="B15" s="70">
        <f t="shared" si="0"/>
        <v>32.37639070785386</v>
      </c>
      <c r="C15" s="70">
        <f>A15*Sheet1!D29</f>
        <v>31.900000000000002</v>
      </c>
      <c r="E15" s="70">
        <f t="shared" si="1"/>
        <v>0.4763907078538542</v>
      </c>
      <c r="H15">
        <v>6</v>
      </c>
      <c r="I15" s="112">
        <f>(0.5*Sheet1!D73*(3.141593*((Sheet1!D7/2)*(Sheet1!D7/2)))*(H15*H15*H15)*(Sheet1!D74/100))</f>
        <v>210.33392391648</v>
      </c>
      <c r="J15" s="70">
        <f>VLOOKUP(I15,B5:C334,2,TRUE)</f>
        <v>191.39999999999998</v>
      </c>
      <c r="K15" s="70">
        <f>J15/Sheet1!D29*Sheet1!D75</f>
        <v>9.239999999999998</v>
      </c>
      <c r="L15" s="70">
        <f t="shared" si="2"/>
        <v>182.15999999999997</v>
      </c>
      <c r="O15" s="112">
        <f>Sheet1!F67</f>
        <v>0.3937113288048381</v>
      </c>
    </row>
    <row r="16" spans="1:15" ht="12.75">
      <c r="A16">
        <v>1.2</v>
      </c>
      <c r="B16" s="70">
        <f t="shared" si="0"/>
        <v>35.36694431347897</v>
      </c>
      <c r="C16" s="70">
        <f>A16*Sheet1!D29</f>
        <v>34.8</v>
      </c>
      <c r="E16" s="70">
        <f t="shared" si="1"/>
        <v>0.5669443134789669</v>
      </c>
      <c r="H16">
        <v>6.5</v>
      </c>
      <c r="I16" s="112">
        <f>(0.5*Sheet1!D73*(3.141593*((Sheet1!D7/2)*(Sheet1!D7/2)))*(H16*H16*H16)*(Sheet1!D74/100))</f>
        <v>267.421082664645</v>
      </c>
      <c r="J16" s="70">
        <f>VLOOKUP(I16,B5:C334,2,TRUE)</f>
        <v>237.79999999999998</v>
      </c>
      <c r="K16" s="70">
        <f>J16/Sheet1!D29*Sheet1!D75</f>
        <v>11.479999999999999</v>
      </c>
      <c r="L16" s="70">
        <f t="shared" si="2"/>
        <v>226.32</v>
      </c>
      <c r="O16" s="112">
        <f>Sheet1!F67</f>
        <v>0.3937113288048381</v>
      </c>
    </row>
    <row r="17" spans="1:15" ht="12.75">
      <c r="A17">
        <v>1.3</v>
      </c>
      <c r="B17" s="70">
        <f t="shared" si="0"/>
        <v>38.365372145680176</v>
      </c>
      <c r="C17" s="70">
        <f>A17*Sheet1!D29</f>
        <v>37.7</v>
      </c>
      <c r="E17" s="70">
        <f t="shared" si="1"/>
        <v>0.6653721456801764</v>
      </c>
      <c r="H17">
        <v>7</v>
      </c>
      <c r="I17" s="112">
        <f>(0.5*Sheet1!D73*(3.141593*((Sheet1!D7/2)*(Sheet1!D7/2)))*(H17*H17*H17)*(Sheet1!D74/100))</f>
        <v>334.00248103404</v>
      </c>
      <c r="J17" s="70">
        <f>VLOOKUP(I17,B5:C334,2,TRUE)</f>
        <v>292.9</v>
      </c>
      <c r="K17" s="70">
        <f>J17/Sheet1!D29*Sheet1!D75</f>
        <v>14.139999999999999</v>
      </c>
      <c r="L17" s="70">
        <f t="shared" si="2"/>
        <v>278.76</v>
      </c>
      <c r="O17" s="112">
        <f>Sheet1!F67</f>
        <v>0.3937113288048381</v>
      </c>
    </row>
    <row r="18" spans="1:15" ht="12.75">
      <c r="A18">
        <v>1.4</v>
      </c>
      <c r="B18" s="70">
        <f t="shared" si="0"/>
        <v>41.37167420445748</v>
      </c>
      <c r="C18" s="70">
        <f>A18*Sheet1!D29</f>
        <v>40.599999999999994</v>
      </c>
      <c r="E18" s="70">
        <f t="shared" si="1"/>
        <v>0.7716742044574826</v>
      </c>
      <c r="H18">
        <v>7.5</v>
      </c>
      <c r="I18" s="112">
        <f>(0.5*Sheet1!D73*(3.141593*((Sheet1!D7/2)*(Sheet1!D7/2)))*(H18*H18*H18)*(Sheet1!D74/100))</f>
        <v>410.80844514937496</v>
      </c>
      <c r="J18" s="70">
        <f>VLOOKUP(I18,B5:C334,2,TRUE)</f>
        <v>350.9</v>
      </c>
      <c r="K18" s="70">
        <f>J18/Sheet1!D29*Sheet1!D75</f>
        <v>16.939999999999998</v>
      </c>
      <c r="L18" s="70">
        <f t="shared" si="2"/>
        <v>333.96</v>
      </c>
      <c r="O18" s="112">
        <f>Sheet1!F67</f>
        <v>0.3937113288048381</v>
      </c>
    </row>
    <row r="19" spans="1:15" ht="12.75">
      <c r="A19">
        <v>1.5</v>
      </c>
      <c r="B19" s="70">
        <f t="shared" si="0"/>
        <v>44.385850489810885</v>
      </c>
      <c r="C19" s="70">
        <f>A19*Sheet1!D29</f>
        <v>43.5</v>
      </c>
      <c r="E19" s="70">
        <f t="shared" si="1"/>
        <v>0.8858504898108858</v>
      </c>
      <c r="H19">
        <v>8</v>
      </c>
      <c r="I19" s="112">
        <f>(0.5*Sheet1!D73*(3.141593*((Sheet1!D7/2)*(Sheet1!D7/2)))*(H19*H19*H19)*(Sheet1!D74/100))</f>
        <v>498.56930113536</v>
      </c>
      <c r="J19" s="70">
        <f>VLOOKUP(I19,B5:C334,2,TRUE)</f>
        <v>414.70000000000005</v>
      </c>
      <c r="K19" s="70">
        <f>J19/Sheet1!D29*Sheet1!D75</f>
        <v>20.02</v>
      </c>
      <c r="L19" s="70">
        <f t="shared" si="2"/>
        <v>394.68000000000006</v>
      </c>
      <c r="O19" s="112">
        <f>Sheet1!F67</f>
        <v>0.3937113288048381</v>
      </c>
    </row>
    <row r="20" spans="1:15" ht="12.75">
      <c r="A20">
        <v>1.6</v>
      </c>
      <c r="B20" s="70">
        <f t="shared" si="0"/>
        <v>47.40790100174039</v>
      </c>
      <c r="C20" s="70">
        <f>A20*Sheet1!D29</f>
        <v>46.400000000000006</v>
      </c>
      <c r="E20" s="70">
        <f t="shared" si="1"/>
        <v>1.0079010017403858</v>
      </c>
      <c r="H20">
        <v>8.5</v>
      </c>
      <c r="I20" s="112">
        <f>(0.5*Sheet1!D73*(3.141593*((Sheet1!D7/2)*(Sheet1!D7/2)))*(H20*H20*H20)*(Sheet1!D74/100))</f>
        <v>598.015375116705</v>
      </c>
      <c r="J20" s="70">
        <f>VLOOKUP(I20,B5:C334,2,TRUE)</f>
        <v>484.29999999999995</v>
      </c>
      <c r="K20" s="70">
        <f>J20/Sheet1!D29*Sheet1!D75</f>
        <v>23.38</v>
      </c>
      <c r="L20" s="70">
        <f t="shared" si="2"/>
        <v>460.91999999999996</v>
      </c>
      <c r="O20" s="112">
        <f>Sheet1!F67</f>
        <v>0.3937113288048381</v>
      </c>
    </row>
    <row r="21" spans="1:15" ht="12.75">
      <c r="A21">
        <v>1.7</v>
      </c>
      <c r="B21" s="70">
        <f t="shared" si="0"/>
        <v>50.43782574024598</v>
      </c>
      <c r="C21" s="70">
        <f>A21*Sheet1!D29</f>
        <v>49.3</v>
      </c>
      <c r="E21" s="70">
        <f t="shared" si="1"/>
        <v>1.137825740245982</v>
      </c>
      <c r="H21">
        <v>9</v>
      </c>
      <c r="I21" s="112">
        <f>(0.5*Sheet1!D73*(3.141593*((Sheet1!D7/2)*(Sheet1!D7/2)))*(H21*H21*H21)*(Sheet1!D74/100))</f>
        <v>709.87699321812</v>
      </c>
      <c r="J21" s="70">
        <f>VLOOKUP(I21,B5:C334,2,TRUE)</f>
        <v>559.7</v>
      </c>
      <c r="K21" s="70">
        <f>J21/Sheet1!D29*Sheet1!D75</f>
        <v>27.02</v>
      </c>
      <c r="L21" s="70">
        <f t="shared" si="2"/>
        <v>532.6800000000001</v>
      </c>
      <c r="O21" s="112">
        <f>Sheet1!F67</f>
        <v>0.3937113288048381</v>
      </c>
    </row>
    <row r="22" spans="1:15" ht="12.75">
      <c r="A22">
        <v>1.8</v>
      </c>
      <c r="B22" s="70">
        <f t="shared" si="0"/>
        <v>53.475624705327675</v>
      </c>
      <c r="C22" s="70">
        <f>A22*Sheet1!D29</f>
        <v>52.2</v>
      </c>
      <c r="E22" s="70">
        <f t="shared" si="1"/>
        <v>1.2756247053276755</v>
      </c>
      <c r="H22">
        <v>9.5</v>
      </c>
      <c r="I22" s="112">
        <f>(0.5*Sheet1!D73*(3.141593*((Sheet1!D7/2)*(Sheet1!D7/2)))*(H22*H22*H22)*(Sheet1!D74/100))</f>
        <v>834.8844815643149</v>
      </c>
      <c r="J22" s="70">
        <f>VLOOKUP(I22,B5:C334,2,TRUE)</f>
        <v>638</v>
      </c>
      <c r="K22" s="70">
        <f>J22/Sheet1!D29*Sheet1!D75</f>
        <v>30.799999999999997</v>
      </c>
      <c r="L22" s="70">
        <f t="shared" si="2"/>
        <v>607.2</v>
      </c>
      <c r="O22" s="112">
        <f>Sheet1!F67</f>
        <v>0.3937113288048381</v>
      </c>
    </row>
    <row r="23" spans="1:15" ht="12.75">
      <c r="A23">
        <v>1.9</v>
      </c>
      <c r="B23" s="70">
        <f t="shared" si="0"/>
        <v>56.52129789698546</v>
      </c>
      <c r="C23" s="70">
        <f>A23*Sheet1!D29</f>
        <v>55.099999999999994</v>
      </c>
      <c r="E23" s="70">
        <f t="shared" si="1"/>
        <v>1.4212978969854655</v>
      </c>
      <c r="H23">
        <v>10</v>
      </c>
      <c r="I23" s="112">
        <f>(0.5*Sheet1!D73*(3.141593*((Sheet1!D7/2)*(Sheet1!D7/2)))*(H23*H23*H23)*(Sheet1!D74/100))</f>
        <v>973.76816628</v>
      </c>
      <c r="J23" s="70">
        <f>VLOOKUP(I23,B5:C334,2,TRUE)</f>
        <v>725</v>
      </c>
      <c r="K23" s="70">
        <f>J23/Sheet1!D29*Sheet1!D75</f>
        <v>35</v>
      </c>
      <c r="L23" s="70">
        <f t="shared" si="2"/>
        <v>690</v>
      </c>
      <c r="O23" s="112">
        <f>Sheet1!F67</f>
        <v>0.3937113288048381</v>
      </c>
    </row>
    <row r="24" spans="1:15" ht="12.75">
      <c r="A24">
        <v>2</v>
      </c>
      <c r="B24" s="70">
        <f t="shared" si="0"/>
        <v>59.57484531521935</v>
      </c>
      <c r="C24" s="70">
        <f>A24*Sheet1!D29</f>
        <v>58</v>
      </c>
      <c r="E24" s="70">
        <f t="shared" si="1"/>
        <v>1.5748453152193524</v>
      </c>
      <c r="H24">
        <v>10.5</v>
      </c>
      <c r="I24" s="112">
        <f>(0.5*Sheet1!D73*(3.141593*((Sheet1!D7/2)*(Sheet1!D7/2)))*(H24*H24*H24)*(Sheet1!D74/100))</f>
        <v>1127.258373489885</v>
      </c>
      <c r="J24" s="70">
        <f>VLOOKUP(I24,B5:C334,2,TRUE)</f>
        <v>812</v>
      </c>
      <c r="K24" s="70">
        <f>J24/Sheet1!D29*Sheet1!D75</f>
        <v>39.199999999999996</v>
      </c>
      <c r="L24" s="70">
        <f t="shared" si="2"/>
        <v>772.8</v>
      </c>
      <c r="O24" s="112">
        <f>Sheet1!F67</f>
        <v>0.3937113288048381</v>
      </c>
    </row>
    <row r="25" spans="1:15" ht="12.75">
      <c r="A25">
        <v>2.1</v>
      </c>
      <c r="B25" s="70">
        <f t="shared" si="0"/>
        <v>62.63626696002934</v>
      </c>
      <c r="C25" s="70">
        <f>A25*Sheet1!D29</f>
        <v>60.900000000000006</v>
      </c>
      <c r="E25" s="70">
        <f t="shared" si="1"/>
        <v>1.7362669600293361</v>
      </c>
      <c r="H25">
        <v>11</v>
      </c>
      <c r="I25" s="112">
        <f>(0.5*Sheet1!D73*(3.141593*((Sheet1!D7/2)*(Sheet1!D7/2)))*(H25*H25*H25)*(Sheet1!D74/100))</f>
        <v>1296.0854293186799</v>
      </c>
      <c r="J25" s="70">
        <f>VLOOKUP(I25,B5:C334,2,TRUE)</f>
        <v>899</v>
      </c>
      <c r="K25" s="70">
        <f>J25/Sheet1!D29*Sheet1!D75</f>
        <v>43.4</v>
      </c>
      <c r="L25" s="70">
        <f t="shared" si="2"/>
        <v>855.6</v>
      </c>
      <c r="O25" s="112">
        <f>Sheet1!F67</f>
        <v>0.3937113288048381</v>
      </c>
    </row>
    <row r="26" spans="1:15" ht="12.75">
      <c r="A26">
        <v>2.2</v>
      </c>
      <c r="B26" s="70">
        <f t="shared" si="0"/>
        <v>65.70556283141542</v>
      </c>
      <c r="C26" s="70">
        <f>A26*Sheet1!D29</f>
        <v>63.800000000000004</v>
      </c>
      <c r="E26" s="70">
        <f t="shared" si="1"/>
        <v>1.9055628314154167</v>
      </c>
      <c r="H26">
        <v>11.5</v>
      </c>
      <c r="I26" s="112">
        <f>(0.5*Sheet1!D73*(3.141593*((Sheet1!D7/2)*(Sheet1!D7/2)))*(H26*H26*H26)*(Sheet1!D74/100))</f>
        <v>1480.9796598910948</v>
      </c>
      <c r="J26" s="70">
        <f>VLOOKUP(I26,B5:C334,2,TRUE)</f>
        <v>1000.5</v>
      </c>
      <c r="K26" s="70">
        <f>J26/Sheet1!D29*Sheet1!D75</f>
        <v>48.3</v>
      </c>
      <c r="L26" s="70">
        <f t="shared" si="2"/>
        <v>952.2</v>
      </c>
      <c r="O26" s="112">
        <f>Sheet1!F67</f>
        <v>0.3937113288048381</v>
      </c>
    </row>
    <row r="27" spans="1:15" ht="12.75">
      <c r="A27">
        <v>2.3</v>
      </c>
      <c r="B27" s="70">
        <f t="shared" si="0"/>
        <v>68.78273292937759</v>
      </c>
      <c r="C27" s="70">
        <f>A27*Sheet1!D29</f>
        <v>66.69999999999999</v>
      </c>
      <c r="E27" s="70">
        <f t="shared" si="1"/>
        <v>2.082732929377593</v>
      </c>
      <c r="H27">
        <v>12</v>
      </c>
      <c r="I27" s="112">
        <f>(0.5*Sheet1!D73*(3.141593*((Sheet1!D7/2)*(Sheet1!D7/2)))*(H27*H27*H27)*(Sheet1!D74/100))</f>
        <v>1682.67139133184</v>
      </c>
      <c r="J27" s="70">
        <f>VLOOKUP(I27,B5:C334,2,TRUE)</f>
        <v>1102</v>
      </c>
      <c r="K27" s="70">
        <f>J27/Sheet1!D29*Sheet1!D75</f>
        <v>53.199999999999996</v>
      </c>
      <c r="L27" s="70">
        <f t="shared" si="2"/>
        <v>1048.8</v>
      </c>
      <c r="O27" s="112">
        <f>Sheet1!F67</f>
        <v>0.3937113288048381</v>
      </c>
    </row>
    <row r="28" spans="1:15" ht="12.75">
      <c r="A28">
        <v>2.4</v>
      </c>
      <c r="B28" s="70">
        <f t="shared" si="0"/>
        <v>71.86777725391586</v>
      </c>
      <c r="C28" s="70">
        <f>A28*Sheet1!D29</f>
        <v>69.6</v>
      </c>
      <c r="E28" s="70">
        <f t="shared" si="1"/>
        <v>2.2677772539158676</v>
      </c>
      <c r="I28" s="112"/>
      <c r="O28" s="112">
        <f>Sheet1!F67</f>
        <v>0.3937113288048381</v>
      </c>
    </row>
    <row r="29" spans="1:15" ht="12.75">
      <c r="A29">
        <v>2.5</v>
      </c>
      <c r="B29" s="70">
        <f t="shared" si="0"/>
        <v>74.96069580503024</v>
      </c>
      <c r="C29" s="70">
        <f>A29*Sheet1!D29</f>
        <v>72.5</v>
      </c>
      <c r="E29" s="70">
        <f t="shared" si="1"/>
        <v>2.4606958050302383</v>
      </c>
      <c r="I29" s="112"/>
      <c r="O29" s="112">
        <f>Sheet1!F67</f>
        <v>0.3937113288048381</v>
      </c>
    </row>
    <row r="30" spans="1:15" ht="12.75">
      <c r="A30">
        <v>2.6</v>
      </c>
      <c r="B30" s="70">
        <f t="shared" si="0"/>
        <v>78.06148858272071</v>
      </c>
      <c r="C30" s="70">
        <f>A30*Sheet1!D29</f>
        <v>75.4</v>
      </c>
      <c r="E30" s="70">
        <f t="shared" si="1"/>
        <v>2.6614885827207058</v>
      </c>
      <c r="I30" s="112"/>
      <c r="O30" s="112">
        <f>Sheet1!F67</f>
        <v>0.3937113288048381</v>
      </c>
    </row>
    <row r="31" spans="1:15" ht="12.75">
      <c r="A31">
        <v>2.7</v>
      </c>
      <c r="B31" s="70">
        <f t="shared" si="0"/>
        <v>81.17015558698728</v>
      </c>
      <c r="C31" s="70">
        <f>A31*Sheet1!D29</f>
        <v>78.30000000000001</v>
      </c>
      <c r="E31" s="70">
        <f t="shared" si="1"/>
        <v>2.8701555869872704</v>
      </c>
      <c r="I31" s="112"/>
      <c r="O31" s="112">
        <f>Sheet1!F67</f>
        <v>0.3937113288048381</v>
      </c>
    </row>
    <row r="32" spans="1:15" ht="12.75">
      <c r="A32">
        <v>2.8</v>
      </c>
      <c r="B32" s="70">
        <f t="shared" si="0"/>
        <v>84.28669681782992</v>
      </c>
      <c r="C32" s="70">
        <f>A32*Sheet1!D29</f>
        <v>81.19999999999999</v>
      </c>
      <c r="E32" s="70">
        <f t="shared" si="1"/>
        <v>3.0866968178299303</v>
      </c>
      <c r="I32" s="112"/>
      <c r="O32" s="112">
        <f>Sheet1!F67</f>
        <v>0.3937113288048381</v>
      </c>
    </row>
    <row r="33" spans="1:15" ht="12.75">
      <c r="A33">
        <v>2.9</v>
      </c>
      <c r="B33" s="70">
        <f t="shared" si="0"/>
        <v>87.41111227524868</v>
      </c>
      <c r="C33" s="70">
        <f>A33*Sheet1!D29</f>
        <v>84.1</v>
      </c>
      <c r="E33" s="70">
        <f t="shared" si="1"/>
        <v>3.311112275248689</v>
      </c>
      <c r="I33" s="112"/>
      <c r="O33" s="112">
        <f>Sheet1!F67</f>
        <v>0.3937113288048381</v>
      </c>
    </row>
    <row r="34" spans="1:15" ht="12.75">
      <c r="A34">
        <v>3</v>
      </c>
      <c r="B34" s="70">
        <f t="shared" si="0"/>
        <v>90.54340195924354</v>
      </c>
      <c r="C34" s="70">
        <f>A34*Sheet1!D29</f>
        <v>87</v>
      </c>
      <c r="E34" s="70">
        <f t="shared" si="1"/>
        <v>3.543401959243543</v>
      </c>
      <c r="I34" s="112"/>
      <c r="O34" s="112">
        <f>Sheet1!F67</f>
        <v>0.3937113288048381</v>
      </c>
    </row>
    <row r="35" spans="1:15" ht="12.75">
      <c r="A35">
        <v>3.1</v>
      </c>
      <c r="B35" s="70">
        <f t="shared" si="0"/>
        <v>93.6835658698145</v>
      </c>
      <c r="C35" s="70">
        <f>A35*Sheet1!D29</f>
        <v>89.9</v>
      </c>
      <c r="E35" s="70">
        <f t="shared" si="1"/>
        <v>3.783565869814495</v>
      </c>
      <c r="O35" s="112">
        <f>Sheet1!F67</f>
        <v>0.3937113288048381</v>
      </c>
    </row>
    <row r="36" spans="1:15" ht="12.75">
      <c r="A36">
        <v>3.2</v>
      </c>
      <c r="B36" s="70">
        <f t="shared" si="0"/>
        <v>96.83160400696156</v>
      </c>
      <c r="C36" s="70">
        <f>A36*Sheet1!D29</f>
        <v>92.80000000000001</v>
      </c>
      <c r="E36" s="70">
        <f t="shared" si="1"/>
        <v>4.031604006961543</v>
      </c>
      <c r="O36" s="112">
        <f>Sheet1!F67</f>
        <v>0.3937113288048381</v>
      </c>
    </row>
    <row r="37" spans="1:15" ht="12.75">
      <c r="A37">
        <v>3.3</v>
      </c>
      <c r="B37" s="70">
        <f t="shared" si="0"/>
        <v>99.98751637068467</v>
      </c>
      <c r="C37" s="70">
        <f>A37*Sheet1!D29</f>
        <v>95.69999999999999</v>
      </c>
      <c r="E37" s="70">
        <f t="shared" si="1"/>
        <v>4.287516370684687</v>
      </c>
      <c r="O37" s="112">
        <f>Sheet1!F67</f>
        <v>0.3937113288048381</v>
      </c>
    </row>
    <row r="38" spans="1:15" ht="12.75">
      <c r="A38">
        <v>3.4</v>
      </c>
      <c r="B38" s="70">
        <f t="shared" si="0"/>
        <v>103.15130296098393</v>
      </c>
      <c r="C38" s="70">
        <f>A38*Sheet1!D29</f>
        <v>98.6</v>
      </c>
      <c r="E38" s="70">
        <f t="shared" si="1"/>
        <v>4.551302960983928</v>
      </c>
      <c r="O38" s="112">
        <f>Sheet1!F67</f>
        <v>0.3937113288048381</v>
      </c>
    </row>
    <row r="39" spans="1:15" ht="12.75">
      <c r="A39">
        <v>3.5</v>
      </c>
      <c r="B39" s="70">
        <f t="shared" si="0"/>
        <v>106.32296377785927</v>
      </c>
      <c r="C39" s="70">
        <f>A39*Sheet1!D29</f>
        <v>101.5</v>
      </c>
      <c r="E39" s="70">
        <f t="shared" si="1"/>
        <v>4.822963777859266</v>
      </c>
      <c r="O39" s="112">
        <f>Sheet1!F67</f>
        <v>0.3937113288048381</v>
      </c>
    </row>
    <row r="40" spans="1:15" ht="12.75">
      <c r="A40">
        <v>3.6</v>
      </c>
      <c r="B40" s="70">
        <f t="shared" si="0"/>
        <v>109.50249882131071</v>
      </c>
      <c r="C40" s="70">
        <f>A40*Sheet1!D29</f>
        <v>104.4</v>
      </c>
      <c r="E40" s="70">
        <f t="shared" si="1"/>
        <v>5.102498821310702</v>
      </c>
      <c r="O40" s="112">
        <f>Sheet1!F67</f>
        <v>0.3937113288048381</v>
      </c>
    </row>
    <row r="41" spans="1:15" ht="12.75">
      <c r="A41">
        <v>3.7</v>
      </c>
      <c r="B41" s="70">
        <f t="shared" si="0"/>
        <v>112.68990809133824</v>
      </c>
      <c r="C41" s="70">
        <f>A41*Sheet1!D29</f>
        <v>107.30000000000001</v>
      </c>
      <c r="E41" s="70">
        <f t="shared" si="1"/>
        <v>5.389908091338234</v>
      </c>
      <c r="O41" s="112">
        <f>Sheet1!F67</f>
        <v>0.3937113288048381</v>
      </c>
    </row>
    <row r="42" spans="1:15" ht="12.75">
      <c r="A42">
        <v>3.8</v>
      </c>
      <c r="B42" s="70">
        <f t="shared" si="0"/>
        <v>115.88519158794185</v>
      </c>
      <c r="C42" s="70">
        <f>A42*Sheet1!D29</f>
        <v>110.19999999999999</v>
      </c>
      <c r="E42" s="70">
        <f t="shared" si="1"/>
        <v>5.685191587941862</v>
      </c>
      <c r="O42" s="112">
        <f>Sheet1!F67</f>
        <v>0.3937113288048381</v>
      </c>
    </row>
    <row r="43" spans="1:15" ht="12.75">
      <c r="A43">
        <v>3.9</v>
      </c>
      <c r="B43" s="70">
        <f t="shared" si="0"/>
        <v>119.08834931112158</v>
      </c>
      <c r="C43" s="70">
        <f>A43*Sheet1!D29</f>
        <v>113.1</v>
      </c>
      <c r="E43" s="70">
        <f t="shared" si="1"/>
        <v>5.9883493111215875</v>
      </c>
      <c r="O43" s="112">
        <f>Sheet1!F67</f>
        <v>0.3937113288048381</v>
      </c>
    </row>
    <row r="44" spans="1:15" ht="12.75">
      <c r="A44">
        <v>4</v>
      </c>
      <c r="B44" s="70">
        <f t="shared" si="0"/>
        <v>122.29938126087741</v>
      </c>
      <c r="C44" s="70">
        <f>A44*Sheet1!D29</f>
        <v>116</v>
      </c>
      <c r="E44" s="70">
        <f t="shared" si="1"/>
        <v>6.29938126087741</v>
      </c>
      <c r="O44" s="112">
        <f>Sheet1!F67</f>
        <v>0.3937113288048381</v>
      </c>
    </row>
    <row r="45" spans="1:15" ht="12.75">
      <c r="A45">
        <v>4.1</v>
      </c>
      <c r="B45" s="70">
        <f t="shared" si="0"/>
        <v>125.51828743720932</v>
      </c>
      <c r="C45" s="70">
        <f>A45*Sheet1!D29</f>
        <v>118.89999999999999</v>
      </c>
      <c r="E45" s="70">
        <f t="shared" si="1"/>
        <v>6.618287437209328</v>
      </c>
      <c r="O45" s="112">
        <f>Sheet1!F67</f>
        <v>0.3937113288048381</v>
      </c>
    </row>
    <row r="46" spans="1:15" ht="12.75">
      <c r="A46">
        <v>4.2</v>
      </c>
      <c r="B46" s="70">
        <f t="shared" si="0"/>
        <v>128.74506784011734</v>
      </c>
      <c r="C46" s="70">
        <f>A46*Sheet1!D29</f>
        <v>121.80000000000001</v>
      </c>
      <c r="E46" s="70">
        <f t="shared" si="1"/>
        <v>6.9450678401173445</v>
      </c>
      <c r="O46" s="112">
        <f>Sheet1!F67</f>
        <v>0.3937113288048381</v>
      </c>
    </row>
    <row r="47" spans="1:15" ht="12.75">
      <c r="A47">
        <v>4.3</v>
      </c>
      <c r="B47" s="70">
        <f t="shared" si="0"/>
        <v>131.97972246960146</v>
      </c>
      <c r="C47" s="70">
        <f>A47*Sheet1!D29</f>
        <v>124.69999999999999</v>
      </c>
      <c r="E47" s="70">
        <f t="shared" si="1"/>
        <v>7.279722469601456</v>
      </c>
      <c r="O47" s="112">
        <f>Sheet1!F67</f>
        <v>0.3937113288048381</v>
      </c>
    </row>
    <row r="48" spans="1:15" ht="12.75">
      <c r="A48">
        <v>4.4</v>
      </c>
      <c r="B48" s="70">
        <f t="shared" si="0"/>
        <v>135.2222513256617</v>
      </c>
      <c r="C48" s="70">
        <f>A48*Sheet1!D29</f>
        <v>127.60000000000001</v>
      </c>
      <c r="E48" s="70">
        <f t="shared" si="1"/>
        <v>7.622251325661667</v>
      </c>
      <c r="O48" s="112">
        <f>Sheet1!F67</f>
        <v>0.3937113288048381</v>
      </c>
    </row>
    <row r="49" spans="1:15" ht="12.75">
      <c r="A49">
        <v>4.5</v>
      </c>
      <c r="B49" s="70">
        <f t="shared" si="0"/>
        <v>138.47265440829798</v>
      </c>
      <c r="C49" s="70">
        <f>A49*Sheet1!D29</f>
        <v>130.5</v>
      </c>
      <c r="E49" s="70">
        <f t="shared" si="1"/>
        <v>7.972654408297972</v>
      </c>
      <c r="O49" s="112">
        <f>Sheet1!F67</f>
        <v>0.3937113288048381</v>
      </c>
    </row>
    <row r="50" spans="1:15" ht="12.75">
      <c r="A50">
        <v>4.6</v>
      </c>
      <c r="B50" s="70">
        <f t="shared" si="0"/>
        <v>141.73093171751034</v>
      </c>
      <c r="C50" s="70">
        <f>A50*Sheet1!D29</f>
        <v>133.39999999999998</v>
      </c>
      <c r="E50" s="70">
        <f t="shared" si="1"/>
        <v>8.330931717510373</v>
      </c>
      <c r="O50" s="112">
        <f>Sheet1!F67</f>
        <v>0.3937113288048381</v>
      </c>
    </row>
    <row r="51" spans="1:15" ht="12.75">
      <c r="A51">
        <v>4.7</v>
      </c>
      <c r="B51" s="70">
        <f t="shared" si="0"/>
        <v>144.99708325329888</v>
      </c>
      <c r="C51" s="70">
        <f>A51*Sheet1!D29</f>
        <v>136.3</v>
      </c>
      <c r="E51" s="70">
        <f t="shared" si="1"/>
        <v>8.697083253298874</v>
      </c>
      <c r="O51" s="112">
        <f>Sheet1!F67</f>
        <v>0.3937113288048381</v>
      </c>
    </row>
    <row r="52" spans="1:15" ht="12.75">
      <c r="A52">
        <v>4.8</v>
      </c>
      <c r="B52" s="70">
        <f t="shared" si="0"/>
        <v>148.27110901566346</v>
      </c>
      <c r="C52" s="70">
        <f>A52*Sheet1!D29</f>
        <v>139.2</v>
      </c>
      <c r="E52" s="70">
        <f t="shared" si="1"/>
        <v>9.07110901566347</v>
      </c>
      <c r="O52" s="112">
        <f>Sheet1!F67</f>
        <v>0.3937113288048381</v>
      </c>
    </row>
    <row r="53" spans="1:15" ht="12.75">
      <c r="A53">
        <v>4.9</v>
      </c>
      <c r="B53" s="70">
        <f t="shared" si="0"/>
        <v>151.55300900460418</v>
      </c>
      <c r="C53" s="70">
        <f>A53*Sheet1!D29</f>
        <v>142.10000000000002</v>
      </c>
      <c r="E53" s="70">
        <f t="shared" si="1"/>
        <v>9.453009004604166</v>
      </c>
      <c r="O53" s="112">
        <f>Sheet1!F67</f>
        <v>0.3937113288048381</v>
      </c>
    </row>
    <row r="54" spans="1:15" ht="12.75">
      <c r="A54">
        <v>5</v>
      </c>
      <c r="B54" s="70">
        <f t="shared" si="0"/>
        <v>154.84278322012096</v>
      </c>
      <c r="C54" s="70">
        <f>A54*Sheet1!D29</f>
        <v>145</v>
      </c>
      <c r="E54" s="70">
        <f t="shared" si="1"/>
        <v>9.842783220120953</v>
      </c>
      <c r="O54" s="112">
        <f>Sheet1!F67</f>
        <v>0.3937113288048381</v>
      </c>
    </row>
    <row r="55" spans="1:15" ht="12.75">
      <c r="A55">
        <v>5.1</v>
      </c>
      <c r="B55" s="70">
        <f t="shared" si="0"/>
        <v>158.1404316622138</v>
      </c>
      <c r="C55" s="70">
        <f>A55*Sheet1!D29</f>
        <v>147.89999999999998</v>
      </c>
      <c r="E55" s="70">
        <f t="shared" si="1"/>
        <v>10.240431662213838</v>
      </c>
      <c r="O55" s="112">
        <f>Sheet1!F67</f>
        <v>0.3937113288048381</v>
      </c>
    </row>
    <row r="56" spans="1:15" ht="12.75">
      <c r="A56">
        <v>5.2</v>
      </c>
      <c r="B56" s="70">
        <f t="shared" si="0"/>
        <v>161.44595433088284</v>
      </c>
      <c r="C56" s="70">
        <f>A56*Sheet1!D29</f>
        <v>150.8</v>
      </c>
      <c r="E56" s="70">
        <f t="shared" si="1"/>
        <v>10.645954330882823</v>
      </c>
      <c r="O56" s="112">
        <f>Sheet1!F67</f>
        <v>0.3937113288048381</v>
      </c>
    </row>
    <row r="57" spans="1:15" ht="12.75">
      <c r="A57">
        <v>5.3</v>
      </c>
      <c r="B57" s="70">
        <f t="shared" si="0"/>
        <v>164.75935122612788</v>
      </c>
      <c r="C57" s="70">
        <f>A57*Sheet1!D29</f>
        <v>153.7</v>
      </c>
      <c r="E57" s="70">
        <f t="shared" si="1"/>
        <v>11.059351226127902</v>
      </c>
      <c r="O57" s="112">
        <f>Sheet1!F67</f>
        <v>0.3937113288048381</v>
      </c>
    </row>
    <row r="58" spans="1:15" ht="12.75">
      <c r="A58">
        <v>5.4</v>
      </c>
      <c r="B58" s="70">
        <f t="shared" si="0"/>
        <v>168.08062234794912</v>
      </c>
      <c r="C58" s="70">
        <f>A58*Sheet1!D29</f>
        <v>156.60000000000002</v>
      </c>
      <c r="E58" s="70">
        <f t="shared" si="1"/>
        <v>11.480622347949081</v>
      </c>
      <c r="O58" s="112">
        <f>Sheet1!F67</f>
        <v>0.3937113288048381</v>
      </c>
    </row>
    <row r="59" spans="1:15" ht="12.75">
      <c r="A59">
        <v>5.5</v>
      </c>
      <c r="B59" s="70">
        <f t="shared" si="0"/>
        <v>171.40976769634636</v>
      </c>
      <c r="C59" s="70">
        <f>A59*Sheet1!D29</f>
        <v>159.5</v>
      </c>
      <c r="E59" s="70">
        <f t="shared" si="1"/>
        <v>11.909767696346353</v>
      </c>
      <c r="O59" s="112">
        <f>Sheet1!F67</f>
        <v>0.3937113288048381</v>
      </c>
    </row>
    <row r="60" spans="1:15" ht="12.75">
      <c r="A60">
        <v>5.6</v>
      </c>
      <c r="B60" s="70">
        <f t="shared" si="0"/>
        <v>174.7467872713197</v>
      </c>
      <c r="C60" s="70">
        <f>A60*Sheet1!D29</f>
        <v>162.39999999999998</v>
      </c>
      <c r="E60" s="70">
        <f t="shared" si="1"/>
        <v>12.346787271319721</v>
      </c>
      <c r="O60" s="112">
        <f>Sheet1!F67</f>
        <v>0.3937113288048381</v>
      </c>
    </row>
    <row r="61" spans="1:15" ht="12.75">
      <c r="A61">
        <v>5.7</v>
      </c>
      <c r="B61" s="70">
        <f t="shared" si="0"/>
        <v>178.0916810728692</v>
      </c>
      <c r="C61" s="70">
        <f>A61*Sheet1!D29</f>
        <v>165.3</v>
      </c>
      <c r="E61" s="70">
        <f t="shared" si="1"/>
        <v>12.79168107286919</v>
      </c>
      <c r="O61" s="112">
        <f>Sheet1!F67</f>
        <v>0.3937113288048381</v>
      </c>
    </row>
    <row r="62" spans="1:15" ht="12.75">
      <c r="A62">
        <v>5.8</v>
      </c>
      <c r="B62" s="70">
        <f t="shared" si="0"/>
        <v>181.44444910099475</v>
      </c>
      <c r="C62" s="70">
        <f>A62*Sheet1!D29</f>
        <v>168.2</v>
      </c>
      <c r="E62" s="70">
        <f t="shared" si="1"/>
        <v>13.244449100994755</v>
      </c>
      <c r="O62" s="112">
        <f>Sheet1!F67</f>
        <v>0.3937113288048381</v>
      </c>
    </row>
    <row r="63" spans="1:15" ht="12.75">
      <c r="A63">
        <v>5.9</v>
      </c>
      <c r="B63" s="70">
        <f t="shared" si="0"/>
        <v>184.80509135569645</v>
      </c>
      <c r="C63" s="70">
        <f>A63*Sheet1!D29</f>
        <v>171.10000000000002</v>
      </c>
      <c r="E63" s="70">
        <f t="shared" si="1"/>
        <v>13.705091355696416</v>
      </c>
      <c r="O63" s="112">
        <f>Sheet1!F67</f>
        <v>0.3937113288048381</v>
      </c>
    </row>
    <row r="64" spans="1:15" ht="12.75">
      <c r="A64">
        <v>6</v>
      </c>
      <c r="B64" s="70">
        <f t="shared" si="0"/>
        <v>188.17360783697418</v>
      </c>
      <c r="C64" s="70">
        <f>A64*Sheet1!D29</f>
        <v>174</v>
      </c>
      <c r="E64" s="70">
        <f t="shared" si="1"/>
        <v>14.173607836974172</v>
      </c>
      <c r="O64" s="112">
        <f>Sheet1!F67</f>
        <v>0.3937113288048381</v>
      </c>
    </row>
    <row r="65" spans="1:15" ht="12.75">
      <c r="A65">
        <v>6.1</v>
      </c>
      <c r="B65" s="70">
        <f t="shared" si="0"/>
        <v>191.54999854482801</v>
      </c>
      <c r="C65" s="70">
        <f>A65*Sheet1!D29</f>
        <v>176.89999999999998</v>
      </c>
      <c r="E65" s="70">
        <f t="shared" si="1"/>
        <v>14.649998544828025</v>
      </c>
      <c r="O65" s="112">
        <f>Sheet1!F67</f>
        <v>0.3937113288048381</v>
      </c>
    </row>
    <row r="66" spans="1:15" ht="12.75">
      <c r="A66">
        <v>6.2</v>
      </c>
      <c r="B66" s="70">
        <f t="shared" si="0"/>
        <v>194.934263479258</v>
      </c>
      <c r="C66" s="70">
        <f>A66*Sheet1!D29</f>
        <v>179.8</v>
      </c>
      <c r="E66" s="70">
        <f t="shared" si="1"/>
        <v>15.13426347925798</v>
      </c>
      <c r="O66" s="112">
        <f>Sheet1!F67</f>
        <v>0.3937113288048381</v>
      </c>
    </row>
    <row r="67" spans="1:15" ht="12.75">
      <c r="A67">
        <v>6.3</v>
      </c>
      <c r="B67" s="70">
        <f t="shared" si="0"/>
        <v>198.326402640264</v>
      </c>
      <c r="C67" s="70">
        <f>A67*Sheet1!D29</f>
        <v>182.7</v>
      </c>
      <c r="E67" s="70">
        <f t="shared" si="1"/>
        <v>15.626402640264024</v>
      </c>
      <c r="O67" s="112">
        <f>Sheet1!F67</f>
        <v>0.3937113288048381</v>
      </c>
    </row>
    <row r="68" spans="1:15" ht="12.75">
      <c r="A68">
        <v>6.4</v>
      </c>
      <c r="B68" s="70">
        <f t="shared" si="0"/>
        <v>201.7264160278462</v>
      </c>
      <c r="C68" s="70">
        <f>A68*Sheet1!D29</f>
        <v>185.60000000000002</v>
      </c>
      <c r="E68" s="70">
        <f t="shared" si="1"/>
        <v>16.126416027846172</v>
      </c>
      <c r="O68" s="112">
        <f>Sheet1!F67</f>
        <v>0.3937113288048381</v>
      </c>
    </row>
    <row r="69" spans="1:15" ht="12.75">
      <c r="A69">
        <v>6.5</v>
      </c>
      <c r="B69" s="70">
        <f aca="true" t="shared" si="3" ref="B69:B132">C69+E69</f>
        <v>205.1343036420044</v>
      </c>
      <c r="C69" s="70">
        <f>A69*Sheet1!D29</f>
        <v>188.5</v>
      </c>
      <c r="E69" s="70">
        <f aca="true" t="shared" si="4" ref="E69:E132">(A69*A69)*O69</f>
        <v>16.63430364200441</v>
      </c>
      <c r="O69" s="112">
        <f>Sheet1!F67</f>
        <v>0.3937113288048381</v>
      </c>
    </row>
    <row r="70" spans="1:15" ht="12.75">
      <c r="A70">
        <v>6.6</v>
      </c>
      <c r="B70" s="70">
        <f t="shared" si="3"/>
        <v>208.55006548273872</v>
      </c>
      <c r="C70" s="70">
        <f>A70*Sheet1!D29</f>
        <v>191.39999999999998</v>
      </c>
      <c r="E70" s="70">
        <f t="shared" si="4"/>
        <v>17.150065482738746</v>
      </c>
      <c r="O70" s="112">
        <f>Sheet1!F67</f>
        <v>0.3937113288048381</v>
      </c>
    </row>
    <row r="71" spans="1:15" ht="12.75">
      <c r="A71">
        <v>6.7</v>
      </c>
      <c r="B71" s="70">
        <f t="shared" si="3"/>
        <v>211.97370155004919</v>
      </c>
      <c r="C71" s="70">
        <f>A71*Sheet1!D29</f>
        <v>194.3</v>
      </c>
      <c r="E71" s="70">
        <f t="shared" si="4"/>
        <v>17.673701550049184</v>
      </c>
      <c r="O71" s="112">
        <f>Sheet1!F67</f>
        <v>0.3937113288048381</v>
      </c>
    </row>
    <row r="72" spans="1:15" ht="12.75">
      <c r="A72">
        <v>6.8</v>
      </c>
      <c r="B72" s="70">
        <f t="shared" si="3"/>
        <v>215.4052118439357</v>
      </c>
      <c r="C72" s="70">
        <f>A72*Sheet1!D29</f>
        <v>197.2</v>
      </c>
      <c r="E72" s="70">
        <f t="shared" si="4"/>
        <v>18.20521184393571</v>
      </c>
      <c r="O72" s="112">
        <f>Sheet1!F67</f>
        <v>0.3937113288048381</v>
      </c>
    </row>
    <row r="73" spans="1:15" ht="12.75">
      <c r="A73">
        <v>6.9</v>
      </c>
      <c r="B73" s="70">
        <f t="shared" si="3"/>
        <v>218.84459636439837</v>
      </c>
      <c r="C73" s="70">
        <f>A73*Sheet1!D29</f>
        <v>200.10000000000002</v>
      </c>
      <c r="E73" s="70">
        <f t="shared" si="4"/>
        <v>18.744596364398344</v>
      </c>
      <c r="O73" s="112">
        <f>Sheet1!F67</f>
        <v>0.3937113288048381</v>
      </c>
    </row>
    <row r="74" spans="1:15" ht="12.75">
      <c r="A74">
        <v>7</v>
      </c>
      <c r="B74" s="70">
        <f t="shared" si="3"/>
        <v>222.29185511143706</v>
      </c>
      <c r="C74" s="70">
        <f>A74*Sheet1!D29</f>
        <v>203</v>
      </c>
      <c r="E74" s="70">
        <f t="shared" si="4"/>
        <v>19.291855111437066</v>
      </c>
      <c r="O74" s="112">
        <f>Sheet1!F67</f>
        <v>0.3937113288048381</v>
      </c>
    </row>
    <row r="75" spans="1:15" ht="12.75">
      <c r="A75">
        <v>7.1</v>
      </c>
      <c r="B75" s="70">
        <f t="shared" si="3"/>
        <v>225.74698808505187</v>
      </c>
      <c r="C75" s="70">
        <f>A75*Sheet1!D29</f>
        <v>205.89999999999998</v>
      </c>
      <c r="E75" s="70">
        <f t="shared" si="4"/>
        <v>19.846988085051887</v>
      </c>
      <c r="O75" s="112">
        <f>Sheet1!F67</f>
        <v>0.3937113288048381</v>
      </c>
    </row>
    <row r="76" spans="1:15" ht="12.75">
      <c r="A76">
        <v>7.2</v>
      </c>
      <c r="B76" s="70">
        <f t="shared" si="3"/>
        <v>229.20999528524283</v>
      </c>
      <c r="C76" s="70">
        <f>A76*Sheet1!D29</f>
        <v>208.8</v>
      </c>
      <c r="E76" s="70">
        <f t="shared" si="4"/>
        <v>20.409995285242807</v>
      </c>
      <c r="O76" s="112">
        <f>Sheet1!F67</f>
        <v>0.3937113288048381</v>
      </c>
    </row>
    <row r="77" spans="1:15" ht="12.75">
      <c r="A77">
        <v>7.3</v>
      </c>
      <c r="B77" s="70">
        <f t="shared" si="3"/>
        <v>232.68087671200982</v>
      </c>
      <c r="C77" s="70">
        <f>A77*Sheet1!D29</f>
        <v>211.7</v>
      </c>
      <c r="E77" s="70">
        <f t="shared" si="4"/>
        <v>20.980876712009824</v>
      </c>
      <c r="O77" s="112">
        <f>Sheet1!F67</f>
        <v>0.3937113288048381</v>
      </c>
    </row>
    <row r="78" spans="1:15" ht="12.75">
      <c r="A78">
        <v>7.4</v>
      </c>
      <c r="B78" s="70">
        <f t="shared" si="3"/>
        <v>236.15963236535296</v>
      </c>
      <c r="C78" s="70">
        <f>A78*Sheet1!D29</f>
        <v>214.60000000000002</v>
      </c>
      <c r="E78" s="70">
        <f t="shared" si="4"/>
        <v>21.559632365352936</v>
      </c>
      <c r="O78" s="112">
        <f>Sheet1!F67</f>
        <v>0.3937113288048381</v>
      </c>
    </row>
    <row r="79" spans="1:15" ht="12.75">
      <c r="A79">
        <v>7.5</v>
      </c>
      <c r="B79" s="70">
        <f t="shared" si="3"/>
        <v>239.64626224527214</v>
      </c>
      <c r="C79" s="70">
        <f>A79*Sheet1!D29</f>
        <v>217.5</v>
      </c>
      <c r="E79" s="70">
        <f t="shared" si="4"/>
        <v>22.146262245272144</v>
      </c>
      <c r="O79" s="112">
        <f>Sheet1!F67</f>
        <v>0.3937113288048381</v>
      </c>
    </row>
    <row r="80" spans="1:15" ht="12.75">
      <c r="A80">
        <v>7.6</v>
      </c>
      <c r="B80" s="70">
        <f t="shared" si="3"/>
        <v>243.1407663517674</v>
      </c>
      <c r="C80" s="70">
        <f>A80*Sheet1!D29</f>
        <v>220.39999999999998</v>
      </c>
      <c r="E80" s="70">
        <f t="shared" si="4"/>
        <v>22.740766351767448</v>
      </c>
      <c r="O80" s="112">
        <f>Sheet1!F67</f>
        <v>0.3937113288048381</v>
      </c>
    </row>
    <row r="81" spans="1:15" ht="12.75">
      <c r="A81">
        <v>7.7</v>
      </c>
      <c r="B81" s="70">
        <f t="shared" si="3"/>
        <v>246.64314468483886</v>
      </c>
      <c r="C81" s="70">
        <f>A81*Sheet1!D29</f>
        <v>223.3</v>
      </c>
      <c r="E81" s="70">
        <f t="shared" si="4"/>
        <v>23.343144684838855</v>
      </c>
      <c r="O81" s="112">
        <f>Sheet1!F67</f>
        <v>0.3937113288048381</v>
      </c>
    </row>
    <row r="82" spans="1:15" ht="12.75">
      <c r="A82">
        <v>7.8</v>
      </c>
      <c r="B82" s="70">
        <f t="shared" si="3"/>
        <v>250.15339724448634</v>
      </c>
      <c r="C82" s="70">
        <f>A82*Sheet1!D29</f>
        <v>226.2</v>
      </c>
      <c r="E82" s="70">
        <f t="shared" si="4"/>
        <v>23.95339724448635</v>
      </c>
      <c r="O82" s="112">
        <f>Sheet1!F67</f>
        <v>0.3937113288048381</v>
      </c>
    </row>
    <row r="83" spans="1:15" ht="12.75">
      <c r="A83">
        <v>7.9</v>
      </c>
      <c r="B83" s="70">
        <f t="shared" si="3"/>
        <v>253.67152403070997</v>
      </c>
      <c r="C83" s="70">
        <f>A83*Sheet1!D29</f>
        <v>229.10000000000002</v>
      </c>
      <c r="E83" s="70">
        <f t="shared" si="4"/>
        <v>24.57152403070995</v>
      </c>
      <c r="O83" s="112">
        <f>Sheet1!F67</f>
        <v>0.3937113288048381</v>
      </c>
    </row>
    <row r="84" spans="1:15" ht="12.75">
      <c r="A84">
        <v>8</v>
      </c>
      <c r="B84" s="70">
        <f t="shared" si="3"/>
        <v>257.19752504350964</v>
      </c>
      <c r="C84" s="70">
        <f>A84*Sheet1!D29</f>
        <v>232</v>
      </c>
      <c r="E84" s="70">
        <f t="shared" si="4"/>
        <v>25.19752504350964</v>
      </c>
      <c r="O84" s="112">
        <f>Sheet1!F67</f>
        <v>0.3937113288048381</v>
      </c>
    </row>
    <row r="85" spans="1:15" ht="12.75">
      <c r="A85">
        <v>8.1</v>
      </c>
      <c r="B85" s="70">
        <f t="shared" si="3"/>
        <v>260.73140028288543</v>
      </c>
      <c r="C85" s="70">
        <f>A85*Sheet1!D29</f>
        <v>234.89999999999998</v>
      </c>
      <c r="E85" s="70">
        <f t="shared" si="4"/>
        <v>25.83140028288543</v>
      </c>
      <c r="O85" s="112">
        <f>Sheet1!F67</f>
        <v>0.3937113288048381</v>
      </c>
    </row>
    <row r="86" spans="1:15" ht="12.75">
      <c r="A86">
        <v>8.2</v>
      </c>
      <c r="B86" s="70">
        <f t="shared" si="3"/>
        <v>264.2731497488373</v>
      </c>
      <c r="C86" s="70">
        <f>A86*Sheet1!D29</f>
        <v>237.79999999999998</v>
      </c>
      <c r="E86" s="70">
        <f t="shared" si="4"/>
        <v>26.47314974883731</v>
      </c>
      <c r="O86" s="112">
        <f>Sheet1!F67</f>
        <v>0.3937113288048381</v>
      </c>
    </row>
    <row r="87" spans="1:15" ht="12.75">
      <c r="A87">
        <v>8.3</v>
      </c>
      <c r="B87" s="70">
        <f t="shared" si="3"/>
        <v>267.8227734413653</v>
      </c>
      <c r="C87" s="70">
        <f>A87*Sheet1!D29</f>
        <v>240.70000000000002</v>
      </c>
      <c r="E87" s="70">
        <f t="shared" si="4"/>
        <v>27.122773441365304</v>
      </c>
      <c r="O87" s="112">
        <f>Sheet1!F67</f>
        <v>0.3937113288048381</v>
      </c>
    </row>
    <row r="88" spans="1:15" ht="12.75">
      <c r="A88">
        <v>8.4</v>
      </c>
      <c r="B88" s="70">
        <f t="shared" si="3"/>
        <v>271.3802713604694</v>
      </c>
      <c r="C88" s="70">
        <f>A88*Sheet1!D29</f>
        <v>243.60000000000002</v>
      </c>
      <c r="E88" s="70">
        <f t="shared" si="4"/>
        <v>27.780271360469378</v>
      </c>
      <c r="O88" s="112">
        <f>Sheet1!F67</f>
        <v>0.3937113288048381</v>
      </c>
    </row>
    <row r="89" spans="1:15" ht="12.75">
      <c r="A89">
        <v>8.5</v>
      </c>
      <c r="B89" s="70">
        <f t="shared" si="3"/>
        <v>274.94564350614957</v>
      </c>
      <c r="C89" s="70">
        <f>A89*Sheet1!D29</f>
        <v>246.5</v>
      </c>
      <c r="E89" s="70">
        <f t="shared" si="4"/>
        <v>28.445643506149555</v>
      </c>
      <c r="O89" s="112">
        <f>Sheet1!F67</f>
        <v>0.3937113288048381</v>
      </c>
    </row>
    <row r="90" spans="1:15" ht="12.75">
      <c r="A90">
        <v>8.6</v>
      </c>
      <c r="B90" s="70">
        <f t="shared" si="3"/>
        <v>278.5188898784058</v>
      </c>
      <c r="C90" s="70">
        <f>A90*Sheet1!D29</f>
        <v>249.39999999999998</v>
      </c>
      <c r="E90" s="70">
        <f t="shared" si="4"/>
        <v>29.118889878405824</v>
      </c>
      <c r="O90" s="112">
        <f>Sheet1!F67</f>
        <v>0.3937113288048381</v>
      </c>
    </row>
    <row r="91" spans="1:15" ht="12.75">
      <c r="A91">
        <v>8.7</v>
      </c>
      <c r="B91" s="70">
        <f t="shared" si="3"/>
        <v>282.1000104772382</v>
      </c>
      <c r="C91" s="70">
        <f>A91*Sheet1!D29</f>
        <v>252.29999999999998</v>
      </c>
      <c r="E91" s="70">
        <f t="shared" si="4"/>
        <v>29.80001047723819</v>
      </c>
      <c r="O91" s="112">
        <f>Sheet1!F67</f>
        <v>0.3937113288048381</v>
      </c>
    </row>
    <row r="92" spans="1:15" ht="12.75">
      <c r="A92">
        <v>8.8</v>
      </c>
      <c r="B92" s="70">
        <f t="shared" si="3"/>
        <v>285.6890053026467</v>
      </c>
      <c r="C92" s="70">
        <f>A92*Sheet1!D29</f>
        <v>255.20000000000002</v>
      </c>
      <c r="E92" s="70">
        <f t="shared" si="4"/>
        <v>30.489005302646667</v>
      </c>
      <c r="O92" s="112">
        <f>Sheet1!F67</f>
        <v>0.3937113288048381</v>
      </c>
    </row>
    <row r="93" spans="1:15" ht="12.75">
      <c r="A93">
        <v>8.9</v>
      </c>
      <c r="B93" s="70">
        <f t="shared" si="3"/>
        <v>289.28587435463123</v>
      </c>
      <c r="C93" s="70">
        <f>A93*Sheet1!D29</f>
        <v>258.1</v>
      </c>
      <c r="E93" s="70">
        <f t="shared" si="4"/>
        <v>31.18587435463123</v>
      </c>
      <c r="O93" s="112">
        <f>Sheet1!F67</f>
        <v>0.3937113288048381</v>
      </c>
    </row>
    <row r="94" spans="1:15" ht="12.75">
      <c r="A94">
        <v>9</v>
      </c>
      <c r="B94" s="70">
        <f t="shared" si="3"/>
        <v>292.8906176331919</v>
      </c>
      <c r="C94" s="70">
        <f>A94*Sheet1!D29</f>
        <v>261</v>
      </c>
      <c r="E94" s="70">
        <f t="shared" si="4"/>
        <v>31.890617633191887</v>
      </c>
      <c r="O94" s="112">
        <f>Sheet1!F67</f>
        <v>0.3937113288048381</v>
      </c>
    </row>
    <row r="95" spans="1:15" ht="12.75">
      <c r="A95">
        <v>9.1</v>
      </c>
      <c r="B95" s="70">
        <f t="shared" si="3"/>
        <v>296.5032351383286</v>
      </c>
      <c r="C95" s="70">
        <f>A95*Sheet1!D29</f>
        <v>263.9</v>
      </c>
      <c r="E95" s="70">
        <f t="shared" si="4"/>
        <v>32.60323513832864</v>
      </c>
      <c r="O95" s="112">
        <f>Sheet1!F67</f>
        <v>0.3937113288048381</v>
      </c>
    </row>
    <row r="96" spans="1:15" ht="12.75">
      <c r="A96">
        <v>9.2</v>
      </c>
      <c r="B96" s="70">
        <f t="shared" si="3"/>
        <v>300.1237268700414</v>
      </c>
      <c r="C96" s="70">
        <f>A96*Sheet1!D29</f>
        <v>266.79999999999995</v>
      </c>
      <c r="E96" s="70">
        <f t="shared" si="4"/>
        <v>33.32372687004149</v>
      </c>
      <c r="O96" s="112">
        <f>Sheet1!F67</f>
        <v>0.3937113288048381</v>
      </c>
    </row>
    <row r="97" spans="1:15" ht="12.75">
      <c r="A97">
        <v>9.3</v>
      </c>
      <c r="B97" s="70">
        <f t="shared" si="3"/>
        <v>303.7520928283305</v>
      </c>
      <c r="C97" s="70">
        <f>A97*Sheet1!D29</f>
        <v>269.70000000000005</v>
      </c>
      <c r="E97" s="70">
        <f t="shared" si="4"/>
        <v>34.05209282833045</v>
      </c>
      <c r="O97" s="112">
        <f>Sheet1!F67</f>
        <v>0.3937113288048381</v>
      </c>
    </row>
    <row r="98" spans="1:15" ht="12.75">
      <c r="A98">
        <v>9.4</v>
      </c>
      <c r="B98" s="70">
        <f t="shared" si="3"/>
        <v>307.3883330131955</v>
      </c>
      <c r="C98" s="70">
        <f>A98*Sheet1!D29</f>
        <v>272.6</v>
      </c>
      <c r="E98" s="70">
        <f t="shared" si="4"/>
        <v>34.7883330131955</v>
      </c>
      <c r="O98" s="112">
        <f>Sheet1!F67</f>
        <v>0.3937113288048381</v>
      </c>
    </row>
    <row r="99" spans="1:15" ht="12.75">
      <c r="A99">
        <v>9.5</v>
      </c>
      <c r="B99" s="70">
        <f t="shared" si="3"/>
        <v>311.03244742463664</v>
      </c>
      <c r="C99" s="70">
        <f>A99*Sheet1!D29</f>
        <v>275.5</v>
      </c>
      <c r="E99" s="70">
        <f t="shared" si="4"/>
        <v>35.532447424636636</v>
      </c>
      <c r="O99" s="112">
        <f>Sheet1!F67</f>
        <v>0.3937113288048381</v>
      </c>
    </row>
    <row r="100" spans="1:15" ht="12.75">
      <c r="A100">
        <v>9.6</v>
      </c>
      <c r="B100" s="70">
        <f t="shared" si="3"/>
        <v>314.68443606265384</v>
      </c>
      <c r="C100" s="70">
        <f>A100*Sheet1!D29</f>
        <v>278.4</v>
      </c>
      <c r="E100" s="70">
        <f t="shared" si="4"/>
        <v>36.28443606265388</v>
      </c>
      <c r="O100" s="112">
        <f>Sheet1!F67</f>
        <v>0.3937113288048381</v>
      </c>
    </row>
    <row r="101" spans="1:15" ht="12.75">
      <c r="A101">
        <v>9.7</v>
      </c>
      <c r="B101" s="70">
        <f t="shared" si="3"/>
        <v>318.34429892724717</v>
      </c>
      <c r="C101" s="70">
        <f>A101*Sheet1!D29</f>
        <v>281.29999999999995</v>
      </c>
      <c r="E101" s="70">
        <f t="shared" si="4"/>
        <v>37.04429892724721</v>
      </c>
      <c r="O101" s="112">
        <f>Sheet1!F67</f>
        <v>0.3937113288048381</v>
      </c>
    </row>
    <row r="102" spans="1:15" ht="12.75">
      <c r="A102">
        <v>9.8</v>
      </c>
      <c r="B102" s="70">
        <f t="shared" si="3"/>
        <v>322.0120360184167</v>
      </c>
      <c r="C102" s="70">
        <f>A102*Sheet1!D29</f>
        <v>284.20000000000005</v>
      </c>
      <c r="E102" s="70">
        <f t="shared" si="4"/>
        <v>37.81203601841666</v>
      </c>
      <c r="O102" s="112">
        <f>Sheet1!F67</f>
        <v>0.3937113288048381</v>
      </c>
    </row>
    <row r="103" spans="1:15" ht="12.75">
      <c r="A103">
        <v>9.9</v>
      </c>
      <c r="B103" s="70">
        <f t="shared" si="3"/>
        <v>325.68764733616223</v>
      </c>
      <c r="C103" s="70">
        <f>A103*Sheet1!D29</f>
        <v>287.1</v>
      </c>
      <c r="E103" s="70">
        <f t="shared" si="4"/>
        <v>38.587647336162185</v>
      </c>
      <c r="O103" s="112">
        <f>Sheet1!F67</f>
        <v>0.3937113288048381</v>
      </c>
    </row>
    <row r="104" spans="1:15" ht="12.75">
      <c r="A104">
        <v>10</v>
      </c>
      <c r="B104" s="70">
        <f t="shared" si="3"/>
        <v>329.3711328804838</v>
      </c>
      <c r="C104" s="70">
        <f>A104*Sheet1!D29</f>
        <v>290</v>
      </c>
      <c r="E104" s="70">
        <f t="shared" si="4"/>
        <v>39.37113288048381</v>
      </c>
      <c r="O104" s="112">
        <f>Sheet1!F67</f>
        <v>0.3937113288048381</v>
      </c>
    </row>
    <row r="105" spans="1:15" ht="12.75">
      <c r="A105">
        <v>10.1</v>
      </c>
      <c r="B105" s="70">
        <f t="shared" si="3"/>
        <v>333.0624926513815</v>
      </c>
      <c r="C105" s="70">
        <f>A105*Sheet1!D29</f>
        <v>292.9</v>
      </c>
      <c r="E105" s="70">
        <f t="shared" si="4"/>
        <v>40.162492651381534</v>
      </c>
      <c r="O105" s="112">
        <f>Sheet1!F67</f>
        <v>0.3937113288048381</v>
      </c>
    </row>
    <row r="106" spans="1:15" ht="12.75">
      <c r="A106">
        <v>10.2</v>
      </c>
      <c r="B106" s="70">
        <f t="shared" si="3"/>
        <v>336.7617266488553</v>
      </c>
      <c r="C106" s="70">
        <f>A106*Sheet1!D29</f>
        <v>295.79999999999995</v>
      </c>
      <c r="E106" s="70">
        <f t="shared" si="4"/>
        <v>40.961726648855354</v>
      </c>
      <c r="O106" s="112">
        <f>Sheet1!F67</f>
        <v>0.3937113288048381</v>
      </c>
    </row>
    <row r="107" spans="1:15" ht="12.75">
      <c r="A107">
        <v>10.3</v>
      </c>
      <c r="B107" s="70">
        <f t="shared" si="3"/>
        <v>340.46883487290535</v>
      </c>
      <c r="C107" s="70">
        <f>A107*Sheet1!D29</f>
        <v>298.70000000000005</v>
      </c>
      <c r="E107" s="70">
        <f t="shared" si="4"/>
        <v>41.76883487290528</v>
      </c>
      <c r="O107" s="112">
        <f>Sheet1!F67</f>
        <v>0.3937113288048381</v>
      </c>
    </row>
    <row r="108" spans="1:15" ht="12.75">
      <c r="A108">
        <v>10.4</v>
      </c>
      <c r="B108" s="70">
        <f t="shared" si="3"/>
        <v>344.18381732353134</v>
      </c>
      <c r="C108" s="70">
        <f>A108*Sheet1!D29</f>
        <v>301.6</v>
      </c>
      <c r="E108" s="70">
        <f t="shared" si="4"/>
        <v>42.58381732353129</v>
      </c>
      <c r="O108" s="112">
        <f>Sheet1!F67</f>
        <v>0.3937113288048381</v>
      </c>
    </row>
    <row r="109" spans="1:15" ht="12.75">
      <c r="A109">
        <v>10.5</v>
      </c>
      <c r="B109" s="70">
        <f t="shared" si="3"/>
        <v>347.9066740007334</v>
      </c>
      <c r="C109" s="70">
        <f>A109*Sheet1!D29</f>
        <v>304.5</v>
      </c>
      <c r="E109" s="70">
        <f t="shared" si="4"/>
        <v>43.4066740007334</v>
      </c>
      <c r="O109" s="112">
        <f>Sheet1!F67</f>
        <v>0.3937113288048381</v>
      </c>
    </row>
    <row r="110" spans="1:15" ht="12.75">
      <c r="A110">
        <v>10.6</v>
      </c>
      <c r="B110" s="70">
        <f t="shared" si="3"/>
        <v>351.6374049045116</v>
      </c>
      <c r="C110" s="70">
        <f>A110*Sheet1!D29</f>
        <v>307.4</v>
      </c>
      <c r="E110" s="70">
        <f t="shared" si="4"/>
        <v>44.23740490451161</v>
      </c>
      <c r="O110" s="112">
        <f>Sheet1!F67</f>
        <v>0.3937113288048381</v>
      </c>
    </row>
    <row r="111" spans="1:15" ht="12.75">
      <c r="A111">
        <v>10.7</v>
      </c>
      <c r="B111" s="70">
        <f t="shared" si="3"/>
        <v>355.3760100348659</v>
      </c>
      <c r="C111" s="70">
        <f>A111*Sheet1!D29</f>
        <v>310.29999999999995</v>
      </c>
      <c r="E111" s="70">
        <f t="shared" si="4"/>
        <v>45.07601003486591</v>
      </c>
      <c r="O111" s="112">
        <f>Sheet1!F67</f>
        <v>0.3937113288048381</v>
      </c>
    </row>
    <row r="112" spans="1:15" ht="12.75">
      <c r="A112">
        <v>10.8</v>
      </c>
      <c r="B112" s="70">
        <f t="shared" si="3"/>
        <v>359.12248939179636</v>
      </c>
      <c r="C112" s="70">
        <f>A112*Sheet1!D29</f>
        <v>313.20000000000005</v>
      </c>
      <c r="E112" s="70">
        <f t="shared" si="4"/>
        <v>45.922489391796326</v>
      </c>
      <c r="O112" s="112">
        <f>Sheet1!F67</f>
        <v>0.3937113288048381</v>
      </c>
    </row>
    <row r="113" spans="1:15" ht="12.75">
      <c r="A113">
        <v>10.9</v>
      </c>
      <c r="B113" s="70">
        <f t="shared" si="3"/>
        <v>362.87684297530285</v>
      </c>
      <c r="C113" s="70">
        <f>A113*Sheet1!D29</f>
        <v>316.1</v>
      </c>
      <c r="E113" s="70">
        <f t="shared" si="4"/>
        <v>46.77684297530282</v>
      </c>
      <c r="O113" s="112">
        <f>Sheet1!F67</f>
        <v>0.3937113288048381</v>
      </c>
    </row>
    <row r="114" spans="1:15" ht="12.75">
      <c r="A114">
        <v>11</v>
      </c>
      <c r="B114" s="70">
        <f t="shared" si="3"/>
        <v>366.6390707853854</v>
      </c>
      <c r="C114" s="70">
        <f>A114*Sheet1!D29</f>
        <v>319</v>
      </c>
      <c r="E114" s="70">
        <f t="shared" si="4"/>
        <v>47.639070785385414</v>
      </c>
      <c r="O114" s="112">
        <f>Sheet1!F67</f>
        <v>0.3937113288048381</v>
      </c>
    </row>
    <row r="115" spans="1:15" ht="12.75">
      <c r="A115">
        <v>11.1</v>
      </c>
      <c r="B115" s="70">
        <f t="shared" si="3"/>
        <v>370.40917282204407</v>
      </c>
      <c r="C115" s="70">
        <f>A115*Sheet1!D29</f>
        <v>321.9</v>
      </c>
      <c r="E115" s="70">
        <f t="shared" si="4"/>
        <v>48.5091728220441</v>
      </c>
      <c r="O115" s="112">
        <f>Sheet1!F67</f>
        <v>0.3937113288048381</v>
      </c>
    </row>
    <row r="116" spans="1:15" ht="12.75">
      <c r="A116">
        <v>11.2</v>
      </c>
      <c r="B116" s="70">
        <f t="shared" si="3"/>
        <v>374.18714908527886</v>
      </c>
      <c r="C116" s="70">
        <f>A116*Sheet1!D29</f>
        <v>324.79999999999995</v>
      </c>
      <c r="E116" s="70">
        <f t="shared" si="4"/>
        <v>49.387149085278885</v>
      </c>
      <c r="O116" s="112">
        <f>Sheet1!F67</f>
        <v>0.3937113288048381</v>
      </c>
    </row>
    <row r="117" spans="1:15" ht="12.75">
      <c r="A117">
        <v>11.3</v>
      </c>
      <c r="B117" s="70">
        <f t="shared" si="3"/>
        <v>377.97299957508983</v>
      </c>
      <c r="C117" s="70">
        <f>A117*Sheet1!D29</f>
        <v>327.70000000000005</v>
      </c>
      <c r="E117" s="70">
        <f t="shared" si="4"/>
        <v>50.272999575089784</v>
      </c>
      <c r="O117" s="112">
        <f>Sheet1!F67</f>
        <v>0.3937113288048381</v>
      </c>
    </row>
    <row r="118" spans="1:15" ht="12.75">
      <c r="A118">
        <v>11.4</v>
      </c>
      <c r="B118" s="70">
        <f t="shared" si="3"/>
        <v>381.7667242914768</v>
      </c>
      <c r="C118" s="70">
        <f>A118*Sheet1!D29</f>
        <v>330.6</v>
      </c>
      <c r="E118" s="70">
        <f t="shared" si="4"/>
        <v>51.16672429147676</v>
      </c>
      <c r="O118" s="112">
        <f>Sheet1!F67</f>
        <v>0.3937113288048381</v>
      </c>
    </row>
    <row r="119" spans="1:15" ht="12.75">
      <c r="A119">
        <v>11.5</v>
      </c>
      <c r="B119" s="70">
        <f t="shared" si="3"/>
        <v>385.56832323443984</v>
      </c>
      <c r="C119" s="70">
        <f>A119*Sheet1!D29</f>
        <v>333.5</v>
      </c>
      <c r="E119" s="70">
        <f t="shared" si="4"/>
        <v>52.06832323443984</v>
      </c>
      <c r="O119" s="112">
        <f>Sheet1!F67</f>
        <v>0.3937113288048381</v>
      </c>
    </row>
    <row r="120" spans="1:15" ht="12.75">
      <c r="A120">
        <v>11.6</v>
      </c>
      <c r="B120" s="70">
        <f t="shared" si="3"/>
        <v>389.377796403979</v>
      </c>
      <c r="C120" s="70">
        <f>A120*Sheet1!D29</f>
        <v>336.4</v>
      </c>
      <c r="E120" s="70">
        <f t="shared" si="4"/>
        <v>52.97779640397902</v>
      </c>
      <c r="O120" s="112">
        <f>Sheet1!F67</f>
        <v>0.3937113288048381</v>
      </c>
    </row>
    <row r="121" spans="1:15" ht="12.75">
      <c r="A121">
        <v>11.7</v>
      </c>
      <c r="B121" s="70">
        <f t="shared" si="3"/>
        <v>393.19514380009423</v>
      </c>
      <c r="C121" s="70">
        <f>A121*Sheet1!D29</f>
        <v>339.29999999999995</v>
      </c>
      <c r="E121" s="70">
        <f t="shared" si="4"/>
        <v>53.89514380009428</v>
      </c>
      <c r="O121" s="112">
        <f>Sheet1!F67</f>
        <v>0.3937113288048381</v>
      </c>
    </row>
    <row r="122" spans="1:15" ht="12.75">
      <c r="A122">
        <v>11.8</v>
      </c>
      <c r="B122" s="70">
        <f t="shared" si="3"/>
        <v>397.0203654227857</v>
      </c>
      <c r="C122" s="70">
        <f>A122*Sheet1!D29</f>
        <v>342.20000000000005</v>
      </c>
      <c r="E122" s="70">
        <f t="shared" si="4"/>
        <v>54.82036542278566</v>
      </c>
      <c r="O122" s="112">
        <f>Sheet1!F67</f>
        <v>0.3937113288048381</v>
      </c>
    </row>
    <row r="123" spans="1:15" ht="12.75">
      <c r="A123">
        <v>11.9</v>
      </c>
      <c r="B123" s="70">
        <f t="shared" si="3"/>
        <v>400.85346127205315</v>
      </c>
      <c r="C123" s="70">
        <f>A123*Sheet1!D29</f>
        <v>345.1</v>
      </c>
      <c r="E123" s="70">
        <f t="shared" si="4"/>
        <v>55.75346127205313</v>
      </c>
      <c r="O123" s="112">
        <f>Sheet1!F67</f>
        <v>0.3937113288048381</v>
      </c>
    </row>
    <row r="124" spans="1:15" ht="12.75">
      <c r="A124">
        <v>12</v>
      </c>
      <c r="B124" s="70">
        <f t="shared" si="3"/>
        <v>404.6944313478967</v>
      </c>
      <c r="C124" s="70">
        <f>A124*Sheet1!D29</f>
        <v>348</v>
      </c>
      <c r="E124" s="70">
        <f t="shared" si="4"/>
        <v>56.69443134789669</v>
      </c>
      <c r="O124" s="112">
        <f>Sheet1!F67</f>
        <v>0.3937113288048381</v>
      </c>
    </row>
    <row r="125" spans="1:15" ht="12.75">
      <c r="A125">
        <v>12.1</v>
      </c>
      <c r="B125" s="70">
        <f t="shared" si="3"/>
        <v>408.54327565031633</v>
      </c>
      <c r="C125" s="70">
        <f>A125*Sheet1!D29</f>
        <v>350.9</v>
      </c>
      <c r="E125" s="70">
        <f t="shared" si="4"/>
        <v>57.64327565031635</v>
      </c>
      <c r="O125" s="112">
        <f>Sheet1!F67</f>
        <v>0.3937113288048381</v>
      </c>
    </row>
    <row r="126" spans="1:15" ht="12.75">
      <c r="A126">
        <v>12.2</v>
      </c>
      <c r="B126" s="70">
        <f t="shared" si="3"/>
        <v>412.39999417931205</v>
      </c>
      <c r="C126" s="70">
        <f>A126*Sheet1!D29</f>
        <v>353.79999999999995</v>
      </c>
      <c r="E126" s="70">
        <f t="shared" si="4"/>
        <v>58.5999941793121</v>
      </c>
      <c r="O126" s="112">
        <f>Sheet1!F67</f>
        <v>0.3937113288048381</v>
      </c>
    </row>
    <row r="127" spans="1:15" ht="12.75">
      <c r="A127">
        <v>12.3</v>
      </c>
      <c r="B127" s="70">
        <f t="shared" si="3"/>
        <v>416.264586934884</v>
      </c>
      <c r="C127" s="70">
        <f>A127*Sheet1!D29</f>
        <v>356.70000000000005</v>
      </c>
      <c r="E127" s="70">
        <f t="shared" si="4"/>
        <v>59.56458693488396</v>
      </c>
      <c r="O127" s="112">
        <f>Sheet1!F67</f>
        <v>0.3937113288048381</v>
      </c>
    </row>
    <row r="128" spans="1:15" ht="12.75">
      <c r="A128">
        <v>12.4</v>
      </c>
      <c r="B128" s="70">
        <f t="shared" si="3"/>
        <v>420.13705391703195</v>
      </c>
      <c r="C128" s="70">
        <f>A128*Sheet1!D29</f>
        <v>359.6</v>
      </c>
      <c r="E128" s="70">
        <f t="shared" si="4"/>
        <v>60.53705391703192</v>
      </c>
      <c r="O128" s="112">
        <f>Sheet1!F67</f>
        <v>0.3937113288048381</v>
      </c>
    </row>
    <row r="129" spans="1:15" ht="12.75">
      <c r="A129">
        <v>12.5</v>
      </c>
      <c r="B129" s="70">
        <f t="shared" si="3"/>
        <v>424.01739512575597</v>
      </c>
      <c r="C129" s="70">
        <f>A129*Sheet1!D29</f>
        <v>362.5</v>
      </c>
      <c r="E129" s="70">
        <f t="shared" si="4"/>
        <v>61.517395125755954</v>
      </c>
      <c r="O129" s="112">
        <f>Sheet1!F67</f>
        <v>0.3937113288048381</v>
      </c>
    </row>
    <row r="130" spans="1:15" ht="12.75">
      <c r="A130">
        <v>12.6</v>
      </c>
      <c r="B130" s="70">
        <f t="shared" si="3"/>
        <v>427.90561056105605</v>
      </c>
      <c r="C130" s="70">
        <f>A130*Sheet1!D29</f>
        <v>365.4</v>
      </c>
      <c r="E130" s="70">
        <f t="shared" si="4"/>
        <v>62.505610561056095</v>
      </c>
      <c r="O130" s="112">
        <f>Sheet1!F67</f>
        <v>0.3937113288048381</v>
      </c>
    </row>
    <row r="131" spans="1:15" ht="12.75">
      <c r="A131">
        <v>12.7</v>
      </c>
      <c r="B131" s="70">
        <f t="shared" si="3"/>
        <v>431.8017002229323</v>
      </c>
      <c r="C131" s="70">
        <f>A131*Sheet1!D29</f>
        <v>368.29999999999995</v>
      </c>
      <c r="E131" s="70">
        <f t="shared" si="4"/>
        <v>63.501700222932335</v>
      </c>
      <c r="O131" s="112">
        <f>Sheet1!F67</f>
        <v>0.3937113288048381</v>
      </c>
    </row>
    <row r="132" spans="1:15" ht="12.75">
      <c r="A132">
        <v>12.8</v>
      </c>
      <c r="B132" s="70">
        <f t="shared" si="3"/>
        <v>435.70566411138475</v>
      </c>
      <c r="C132" s="70">
        <f>A132*Sheet1!D29</f>
        <v>371.20000000000005</v>
      </c>
      <c r="E132" s="70">
        <f t="shared" si="4"/>
        <v>64.50566411138469</v>
      </c>
      <c r="O132" s="112">
        <f>Sheet1!F67</f>
        <v>0.3937113288048381</v>
      </c>
    </row>
    <row r="133" spans="1:15" ht="12.75">
      <c r="A133">
        <v>12.9</v>
      </c>
      <c r="B133" s="70">
        <f aca="true" t="shared" si="5" ref="B133:B196">C133+E133</f>
        <v>439.61750222641314</v>
      </c>
      <c r="C133" s="70">
        <f>A133*Sheet1!D29</f>
        <v>374.1</v>
      </c>
      <c r="E133" s="70">
        <f aca="true" t="shared" si="6" ref="E133:E196">(A133*A133)*O133</f>
        <v>65.51750222641311</v>
      </c>
      <c r="O133" s="112">
        <f>Sheet1!F67</f>
        <v>0.3937113288048381</v>
      </c>
    </row>
    <row r="134" spans="1:15" ht="12.75">
      <c r="A134">
        <v>13</v>
      </c>
      <c r="B134" s="70">
        <f t="shared" si="5"/>
        <v>443.53721456801765</v>
      </c>
      <c r="C134" s="70">
        <f>A134*Sheet1!D29</f>
        <v>377</v>
      </c>
      <c r="E134" s="70">
        <f t="shared" si="6"/>
        <v>66.53721456801765</v>
      </c>
      <c r="O134" s="112">
        <f>Sheet1!F67</f>
        <v>0.3937113288048381</v>
      </c>
    </row>
    <row r="135" spans="1:15" ht="12.75">
      <c r="A135">
        <v>13.1</v>
      </c>
      <c r="B135" s="70">
        <f t="shared" si="5"/>
        <v>447.4648011361983</v>
      </c>
      <c r="C135" s="70">
        <f>A135*Sheet1!D29</f>
        <v>379.9</v>
      </c>
      <c r="E135" s="70">
        <f t="shared" si="6"/>
        <v>67.56480113619827</v>
      </c>
      <c r="O135" s="112">
        <f>Sheet1!F67</f>
        <v>0.3937113288048381</v>
      </c>
    </row>
    <row r="136" spans="1:15" ht="12.75">
      <c r="A136">
        <v>13.2</v>
      </c>
      <c r="B136" s="70">
        <f t="shared" si="5"/>
        <v>451.4002619309549</v>
      </c>
      <c r="C136" s="70">
        <f>A136*Sheet1!D29</f>
        <v>382.79999999999995</v>
      </c>
      <c r="E136" s="70">
        <f t="shared" si="6"/>
        <v>68.60026193095499</v>
      </c>
      <c r="O136" s="112">
        <f>Sheet1!F67</f>
        <v>0.3937113288048381</v>
      </c>
    </row>
    <row r="137" spans="1:15" ht="12.75">
      <c r="A137">
        <v>13.3</v>
      </c>
      <c r="B137" s="70">
        <f t="shared" si="5"/>
        <v>455.34359695228784</v>
      </c>
      <c r="C137" s="70">
        <f>A137*Sheet1!D29</f>
        <v>385.70000000000005</v>
      </c>
      <c r="E137" s="70">
        <f t="shared" si="6"/>
        <v>69.64359695228782</v>
      </c>
      <c r="O137" s="112">
        <f>Sheet1!F67</f>
        <v>0.3937113288048381</v>
      </c>
    </row>
    <row r="138" spans="1:15" ht="12.75">
      <c r="A138">
        <v>13.4</v>
      </c>
      <c r="B138" s="70">
        <f t="shared" si="5"/>
        <v>459.2948062001968</v>
      </c>
      <c r="C138" s="70">
        <f>A138*Sheet1!D29</f>
        <v>388.6</v>
      </c>
      <c r="E138" s="70">
        <f t="shared" si="6"/>
        <v>70.69480620019674</v>
      </c>
      <c r="O138" s="112">
        <f>Sheet1!F67</f>
        <v>0.3937113288048381</v>
      </c>
    </row>
    <row r="139" spans="1:15" ht="12.75">
      <c r="A139">
        <v>13.5</v>
      </c>
      <c r="B139" s="70">
        <f t="shared" si="5"/>
        <v>463.2538896746818</v>
      </c>
      <c r="C139" s="70">
        <f>A139*Sheet1!D29</f>
        <v>391.5</v>
      </c>
      <c r="E139" s="70">
        <f t="shared" si="6"/>
        <v>71.75388967468174</v>
      </c>
      <c r="O139" s="112">
        <f>Sheet1!F67</f>
        <v>0.3937113288048381</v>
      </c>
    </row>
    <row r="140" spans="1:15" ht="12.75">
      <c r="A140">
        <v>13.6</v>
      </c>
      <c r="B140" s="70">
        <f t="shared" si="5"/>
        <v>467.22084737574284</v>
      </c>
      <c r="C140" s="70">
        <f>A140*Sheet1!D29</f>
        <v>394.4</v>
      </c>
      <c r="E140" s="70">
        <f t="shared" si="6"/>
        <v>72.82084737574284</v>
      </c>
      <c r="O140" s="112">
        <f>Sheet1!F67</f>
        <v>0.3937113288048381</v>
      </c>
    </row>
    <row r="141" spans="1:15" ht="12.75">
      <c r="A141">
        <v>13.7</v>
      </c>
      <c r="B141" s="70">
        <f t="shared" si="5"/>
        <v>471.19567930338</v>
      </c>
      <c r="C141" s="70">
        <f>A141*Sheet1!D29</f>
        <v>397.29999999999995</v>
      </c>
      <c r="E141" s="70">
        <f t="shared" si="6"/>
        <v>73.89567930338005</v>
      </c>
      <c r="O141" s="112">
        <f>Sheet1!F67</f>
        <v>0.3937113288048381</v>
      </c>
    </row>
    <row r="142" spans="1:15" ht="12.75">
      <c r="A142">
        <v>13.8</v>
      </c>
      <c r="B142" s="70">
        <f t="shared" si="5"/>
        <v>475.17838545759344</v>
      </c>
      <c r="C142" s="70">
        <f>A142*Sheet1!D29</f>
        <v>400.20000000000005</v>
      </c>
      <c r="E142" s="70">
        <f t="shared" si="6"/>
        <v>74.97838545759338</v>
      </c>
      <c r="O142" s="112">
        <f>Sheet1!F67</f>
        <v>0.3937113288048381</v>
      </c>
    </row>
    <row r="143" spans="1:15" ht="12.75">
      <c r="A143">
        <v>13.9</v>
      </c>
      <c r="B143" s="70">
        <f t="shared" si="5"/>
        <v>479.1689658383828</v>
      </c>
      <c r="C143" s="70">
        <f>A143*Sheet1!D29</f>
        <v>403.1</v>
      </c>
      <c r="E143" s="70">
        <f t="shared" si="6"/>
        <v>76.06896583838278</v>
      </c>
      <c r="O143" s="112">
        <f>Sheet1!F67</f>
        <v>0.3937113288048381</v>
      </c>
    </row>
    <row r="144" spans="1:15" ht="12.75">
      <c r="A144">
        <v>14</v>
      </c>
      <c r="B144" s="70">
        <f t="shared" si="5"/>
        <v>483.16742044574823</v>
      </c>
      <c r="C144" s="70">
        <f>A144*Sheet1!D29</f>
        <v>406</v>
      </c>
      <c r="E144" s="70">
        <f t="shared" si="6"/>
        <v>77.16742044574826</v>
      </c>
      <c r="O144" s="112">
        <f>Sheet1!F67</f>
        <v>0.3937113288048381</v>
      </c>
    </row>
    <row r="145" spans="1:15" ht="12.75">
      <c r="A145">
        <v>14.1</v>
      </c>
      <c r="B145" s="70">
        <f t="shared" si="5"/>
        <v>487.17374927968984</v>
      </c>
      <c r="C145" s="70">
        <f>A145*Sheet1!D29</f>
        <v>408.9</v>
      </c>
      <c r="E145" s="70">
        <f t="shared" si="6"/>
        <v>78.27374927968987</v>
      </c>
      <c r="O145" s="112">
        <f>Sheet1!F67</f>
        <v>0.3937113288048381</v>
      </c>
    </row>
    <row r="146" spans="1:15" ht="12.75">
      <c r="A146">
        <v>14.2</v>
      </c>
      <c r="B146" s="70">
        <f t="shared" si="5"/>
        <v>491.1879523402075</v>
      </c>
      <c r="C146" s="70">
        <f>A146*Sheet1!D29</f>
        <v>411.79999999999995</v>
      </c>
      <c r="E146" s="70">
        <f t="shared" si="6"/>
        <v>79.38795234020755</v>
      </c>
      <c r="O146" s="112">
        <f>Sheet1!F67</f>
        <v>0.3937113288048381</v>
      </c>
    </row>
    <row r="147" spans="1:15" ht="12.75">
      <c r="A147">
        <v>14.3</v>
      </c>
      <c r="B147" s="70">
        <f t="shared" si="5"/>
        <v>495.2100296273014</v>
      </c>
      <c r="C147" s="70">
        <f>A147*Sheet1!D29</f>
        <v>414.70000000000005</v>
      </c>
      <c r="E147" s="70">
        <f t="shared" si="6"/>
        <v>80.51002962730135</v>
      </c>
      <c r="O147" s="112">
        <f>Sheet1!F67</f>
        <v>0.3937113288048381</v>
      </c>
    </row>
    <row r="148" spans="1:15" ht="12.75">
      <c r="A148">
        <v>14.4</v>
      </c>
      <c r="B148" s="70">
        <f t="shared" si="5"/>
        <v>499.2399811409713</v>
      </c>
      <c r="C148" s="70">
        <f>A148*Sheet1!D29</f>
        <v>417.6</v>
      </c>
      <c r="E148" s="70">
        <f t="shared" si="6"/>
        <v>81.63998114097123</v>
      </c>
      <c r="O148" s="112">
        <f>Sheet1!F67</f>
        <v>0.3937113288048381</v>
      </c>
    </row>
    <row r="149" spans="1:15" ht="12.75">
      <c r="A149">
        <v>14.5</v>
      </c>
      <c r="B149" s="70">
        <f t="shared" si="5"/>
        <v>503.2778068812172</v>
      </c>
      <c r="C149" s="70">
        <f>A149*Sheet1!D29</f>
        <v>420.5</v>
      </c>
      <c r="E149" s="70">
        <f t="shared" si="6"/>
        <v>82.77780688121722</v>
      </c>
      <c r="O149" s="112">
        <f>Sheet1!F67</f>
        <v>0.3937113288048381</v>
      </c>
    </row>
    <row r="150" spans="1:15" ht="12.75">
      <c r="A150">
        <v>14.6</v>
      </c>
      <c r="B150" s="70">
        <f t="shared" si="5"/>
        <v>507.3235068480393</v>
      </c>
      <c r="C150" s="70">
        <f>A150*Sheet1!D29</f>
        <v>423.4</v>
      </c>
      <c r="E150" s="70">
        <f t="shared" si="6"/>
        <v>83.9235068480393</v>
      </c>
      <c r="O150" s="112">
        <f>Sheet1!F67</f>
        <v>0.3937113288048381</v>
      </c>
    </row>
    <row r="151" spans="1:15" ht="12.75">
      <c r="A151">
        <v>14.7</v>
      </c>
      <c r="B151" s="70">
        <f t="shared" si="5"/>
        <v>511.3770810414374</v>
      </c>
      <c r="C151" s="70">
        <f>A151*Sheet1!D29</f>
        <v>426.29999999999995</v>
      </c>
      <c r="E151" s="70">
        <f t="shared" si="6"/>
        <v>85.07708104143745</v>
      </c>
      <c r="O151" s="112">
        <f>Sheet1!F67</f>
        <v>0.3937113288048381</v>
      </c>
    </row>
    <row r="152" spans="1:15" ht="12.75">
      <c r="A152">
        <v>14.8</v>
      </c>
      <c r="B152" s="70">
        <f t="shared" si="5"/>
        <v>515.4385294614118</v>
      </c>
      <c r="C152" s="70">
        <f>A152*Sheet1!D29</f>
        <v>429.20000000000005</v>
      </c>
      <c r="E152" s="70">
        <f t="shared" si="6"/>
        <v>86.23852946141174</v>
      </c>
      <c r="O152" s="112">
        <f>Sheet1!F67</f>
        <v>0.3937113288048381</v>
      </c>
    </row>
    <row r="153" spans="1:15" ht="12.75">
      <c r="A153">
        <v>14.9</v>
      </c>
      <c r="B153" s="70">
        <f t="shared" si="5"/>
        <v>519.5078521079621</v>
      </c>
      <c r="C153" s="70">
        <f>A153*Sheet1!D29</f>
        <v>432.1</v>
      </c>
      <c r="E153" s="70">
        <f t="shared" si="6"/>
        <v>87.40785210796211</v>
      </c>
      <c r="O153" s="112">
        <f>Sheet1!F67</f>
        <v>0.3937113288048381</v>
      </c>
    </row>
    <row r="154" spans="1:15" ht="12.75">
      <c r="A154">
        <v>15</v>
      </c>
      <c r="B154" s="70">
        <f t="shared" si="5"/>
        <v>523.5850489810886</v>
      </c>
      <c r="C154" s="70">
        <f>A154*Sheet1!D29</f>
        <v>435</v>
      </c>
      <c r="E154" s="70">
        <f t="shared" si="6"/>
        <v>88.58504898108858</v>
      </c>
      <c r="O154" s="112">
        <f>Sheet1!F67</f>
        <v>0.3937113288048381</v>
      </c>
    </row>
    <row r="155" spans="1:15" ht="12.75">
      <c r="A155">
        <v>15.1</v>
      </c>
      <c r="B155" s="70">
        <f t="shared" si="5"/>
        <v>527.6701200807911</v>
      </c>
      <c r="C155" s="70">
        <f>A155*Sheet1!D29</f>
        <v>437.9</v>
      </c>
      <c r="E155" s="70">
        <f t="shared" si="6"/>
        <v>89.77012008079113</v>
      </c>
      <c r="O155" s="112">
        <f>Sheet1!F67</f>
        <v>0.3937113288048381</v>
      </c>
    </row>
    <row r="156" spans="1:15" ht="12.75">
      <c r="A156">
        <v>15.2</v>
      </c>
      <c r="B156" s="70">
        <f t="shared" si="5"/>
        <v>531.7630654070697</v>
      </c>
      <c r="C156" s="70">
        <f>A156*Sheet1!D29</f>
        <v>440.79999999999995</v>
      </c>
      <c r="E156" s="70">
        <f t="shared" si="6"/>
        <v>90.96306540706979</v>
      </c>
      <c r="O156" s="112">
        <f>Sheet1!F67</f>
        <v>0.3937113288048381</v>
      </c>
    </row>
    <row r="157" spans="1:15" ht="12.75">
      <c r="A157">
        <v>15.3</v>
      </c>
      <c r="B157" s="70">
        <f t="shared" si="5"/>
        <v>535.8638849599246</v>
      </c>
      <c r="C157" s="70">
        <f>A157*Sheet1!D29</f>
        <v>443.70000000000005</v>
      </c>
      <c r="E157" s="70">
        <f t="shared" si="6"/>
        <v>92.16388495992457</v>
      </c>
      <c r="O157" s="112">
        <f>Sheet1!F67</f>
        <v>0.3937113288048381</v>
      </c>
    </row>
    <row r="158" spans="1:15" ht="12.75">
      <c r="A158">
        <v>15.4</v>
      </c>
      <c r="B158" s="70">
        <f t="shared" si="5"/>
        <v>539.9725787393554</v>
      </c>
      <c r="C158" s="70">
        <f>A158*Sheet1!D29</f>
        <v>446.6</v>
      </c>
      <c r="E158" s="70">
        <f t="shared" si="6"/>
        <v>93.37257873935542</v>
      </c>
      <c r="O158" s="112">
        <f>Sheet1!F67</f>
        <v>0.3937113288048381</v>
      </c>
    </row>
    <row r="159" spans="1:15" ht="12.75">
      <c r="A159">
        <v>15.5</v>
      </c>
      <c r="B159" s="70">
        <f t="shared" si="5"/>
        <v>544.0891467453623</v>
      </c>
      <c r="C159" s="70">
        <f>A159*Sheet1!D29</f>
        <v>449.5</v>
      </c>
      <c r="E159" s="70">
        <f t="shared" si="6"/>
        <v>94.58914674536236</v>
      </c>
      <c r="O159" s="112">
        <f>Sheet1!F67</f>
        <v>0.3937113288048381</v>
      </c>
    </row>
    <row r="160" spans="1:15" ht="12.75">
      <c r="A160">
        <v>15.6</v>
      </c>
      <c r="B160" s="70">
        <f t="shared" si="5"/>
        <v>548.2135889779454</v>
      </c>
      <c r="C160" s="70">
        <f>A160*Sheet1!D29</f>
        <v>452.4</v>
      </c>
      <c r="E160" s="70">
        <f t="shared" si="6"/>
        <v>95.8135889779454</v>
      </c>
      <c r="O160" s="112">
        <f>Sheet1!F67</f>
        <v>0.3937113288048381</v>
      </c>
    </row>
    <row r="161" spans="1:15" ht="12.75">
      <c r="A161">
        <v>15.7</v>
      </c>
      <c r="B161" s="70">
        <f t="shared" si="5"/>
        <v>552.3459054371045</v>
      </c>
      <c r="C161" s="70">
        <f>A161*Sheet1!D29</f>
        <v>455.29999999999995</v>
      </c>
      <c r="E161" s="70">
        <f t="shared" si="6"/>
        <v>97.04590543710454</v>
      </c>
      <c r="O161" s="112">
        <f>Sheet1!F67</f>
        <v>0.3937113288048381</v>
      </c>
    </row>
    <row r="162" spans="1:15" ht="12.75">
      <c r="A162">
        <v>15.8</v>
      </c>
      <c r="B162" s="70">
        <f t="shared" si="5"/>
        <v>556.4860961228399</v>
      </c>
      <c r="C162" s="70">
        <f>A162*Sheet1!D29</f>
        <v>458.20000000000005</v>
      </c>
      <c r="E162" s="70">
        <f t="shared" si="6"/>
        <v>98.2860961228398</v>
      </c>
      <c r="O162" s="112">
        <f>Sheet1!F67</f>
        <v>0.3937113288048381</v>
      </c>
    </row>
    <row r="163" spans="1:15" ht="12.75">
      <c r="A163">
        <v>15.9</v>
      </c>
      <c r="B163" s="70">
        <f t="shared" si="5"/>
        <v>560.6341610351511</v>
      </c>
      <c r="C163" s="70">
        <f>A163*Sheet1!D29</f>
        <v>461.1</v>
      </c>
      <c r="E163" s="70">
        <f t="shared" si="6"/>
        <v>99.53416103515113</v>
      </c>
      <c r="O163" s="112">
        <f>Sheet1!F67</f>
        <v>0.3937113288048381</v>
      </c>
    </row>
    <row r="164" spans="1:15" ht="12.75">
      <c r="A164">
        <v>16</v>
      </c>
      <c r="B164" s="70">
        <f t="shared" si="5"/>
        <v>564.7901001740386</v>
      </c>
      <c r="C164" s="70">
        <f>A164*Sheet1!D29</f>
        <v>464</v>
      </c>
      <c r="E164" s="70">
        <f t="shared" si="6"/>
        <v>100.79010017403856</v>
      </c>
      <c r="O164" s="112">
        <f>Sheet1!F67</f>
        <v>0.3937113288048381</v>
      </c>
    </row>
    <row r="165" spans="1:15" ht="12.75">
      <c r="A165">
        <v>16.1</v>
      </c>
      <c r="B165" s="70">
        <f t="shared" si="5"/>
        <v>568.9539135395021</v>
      </c>
      <c r="C165" s="70">
        <f>A165*Sheet1!D29</f>
        <v>466.90000000000003</v>
      </c>
      <c r="E165" s="70">
        <f t="shared" si="6"/>
        <v>102.0539135395021</v>
      </c>
      <c r="O165" s="112">
        <f>Sheet1!F67</f>
        <v>0.3937113288048381</v>
      </c>
    </row>
    <row r="166" spans="1:15" ht="12.75">
      <c r="A166">
        <v>16.2</v>
      </c>
      <c r="B166" s="70">
        <f t="shared" si="5"/>
        <v>573.1256011315417</v>
      </c>
      <c r="C166" s="70">
        <f>A166*Sheet1!D29</f>
        <v>469.79999999999995</v>
      </c>
      <c r="E166" s="70">
        <f t="shared" si="6"/>
        <v>103.32560113154172</v>
      </c>
      <c r="O166" s="112">
        <f>Sheet1!F67</f>
        <v>0.3937113288048381</v>
      </c>
    </row>
    <row r="167" spans="1:15" ht="12.75">
      <c r="A167">
        <v>16.3</v>
      </c>
      <c r="B167" s="70">
        <f t="shared" si="5"/>
        <v>577.3051629501575</v>
      </c>
      <c r="C167" s="70">
        <f>A167*Sheet1!D29</f>
        <v>472.70000000000005</v>
      </c>
      <c r="E167" s="70">
        <f t="shared" si="6"/>
        <v>104.60516295015744</v>
      </c>
      <c r="O167" s="112">
        <f>Sheet1!F67</f>
        <v>0.3937113288048381</v>
      </c>
    </row>
    <row r="168" spans="1:15" ht="12.75">
      <c r="A168">
        <v>16.4</v>
      </c>
      <c r="B168" s="70">
        <f t="shared" si="5"/>
        <v>581.4925989953492</v>
      </c>
      <c r="C168" s="70">
        <f>A168*Sheet1!D29</f>
        <v>475.59999999999997</v>
      </c>
      <c r="E168" s="70">
        <f t="shared" si="6"/>
        <v>105.89259899534925</v>
      </c>
      <c r="O168" s="112">
        <f>Sheet1!F67</f>
        <v>0.3937113288048381</v>
      </c>
    </row>
    <row r="169" spans="1:15" ht="12.75">
      <c r="A169">
        <v>16.5</v>
      </c>
      <c r="B169" s="70">
        <f t="shared" si="5"/>
        <v>585.6879092671172</v>
      </c>
      <c r="C169" s="70">
        <f>A169*Sheet1!D29</f>
        <v>478.5</v>
      </c>
      <c r="E169" s="70">
        <f t="shared" si="6"/>
        <v>107.18790926711718</v>
      </c>
      <c r="O169" s="112">
        <f>Sheet1!F67</f>
        <v>0.3937113288048381</v>
      </c>
    </row>
    <row r="170" spans="1:15" ht="12.75">
      <c r="A170">
        <v>16.6</v>
      </c>
      <c r="B170" s="70">
        <f t="shared" si="5"/>
        <v>589.8910937654613</v>
      </c>
      <c r="C170" s="70">
        <f>A170*Sheet1!D29</f>
        <v>481.40000000000003</v>
      </c>
      <c r="E170" s="70">
        <f t="shared" si="6"/>
        <v>108.49109376546122</v>
      </c>
      <c r="O170" s="112">
        <f>Sheet1!F67</f>
        <v>0.3937113288048381</v>
      </c>
    </row>
    <row r="171" spans="1:15" ht="12.75">
      <c r="A171">
        <v>16.7</v>
      </c>
      <c r="B171" s="70">
        <f t="shared" si="5"/>
        <v>594.1021524903813</v>
      </c>
      <c r="C171" s="70">
        <f>A171*Sheet1!D29</f>
        <v>484.29999999999995</v>
      </c>
      <c r="E171" s="70">
        <f t="shared" si="6"/>
        <v>109.80215249038129</v>
      </c>
      <c r="O171" s="112">
        <f>Sheet1!F67</f>
        <v>0.3937113288048381</v>
      </c>
    </row>
    <row r="172" spans="1:15" ht="12.75">
      <c r="A172">
        <v>16.8</v>
      </c>
      <c r="B172" s="70">
        <f t="shared" si="5"/>
        <v>598.3210854418776</v>
      </c>
      <c r="C172" s="70">
        <f>A172*Sheet1!D29</f>
        <v>487.20000000000005</v>
      </c>
      <c r="E172" s="70">
        <f t="shared" si="6"/>
        <v>111.12108544187751</v>
      </c>
      <c r="O172" s="112">
        <f>Sheet1!F67</f>
        <v>0.3937113288048381</v>
      </c>
    </row>
    <row r="173" spans="1:15" ht="12.75">
      <c r="A173">
        <v>16.9</v>
      </c>
      <c r="B173" s="70">
        <f t="shared" si="5"/>
        <v>602.5478926199497</v>
      </c>
      <c r="C173" s="70">
        <f>A173*Sheet1!D29</f>
        <v>490.09999999999997</v>
      </c>
      <c r="E173" s="70">
        <f t="shared" si="6"/>
        <v>112.4478926199498</v>
      </c>
      <c r="O173" s="112">
        <f>Sheet1!F67</f>
        <v>0.3937113288048381</v>
      </c>
    </row>
    <row r="174" spans="1:15" ht="12.75">
      <c r="A174">
        <v>17</v>
      </c>
      <c r="B174" s="70">
        <f t="shared" si="5"/>
        <v>606.7825740245983</v>
      </c>
      <c r="C174" s="70">
        <f>A174*Sheet1!D29</f>
        <v>493</v>
      </c>
      <c r="E174" s="70">
        <f t="shared" si="6"/>
        <v>113.78257402459822</v>
      </c>
      <c r="O174" s="112">
        <f>Sheet1!F67</f>
        <v>0.3937113288048381</v>
      </c>
    </row>
    <row r="175" spans="1:15" ht="12.75">
      <c r="A175">
        <v>17.1</v>
      </c>
      <c r="B175" s="70">
        <f t="shared" si="5"/>
        <v>611.0251296558228</v>
      </c>
      <c r="C175" s="70">
        <f>A175*Sheet1!D29</f>
        <v>495.90000000000003</v>
      </c>
      <c r="E175" s="70">
        <f t="shared" si="6"/>
        <v>115.12512965582272</v>
      </c>
      <c r="O175" s="112">
        <f>Sheet1!F67</f>
        <v>0.3937113288048381</v>
      </c>
    </row>
    <row r="176" spans="1:15" ht="12.75">
      <c r="A176">
        <v>17.2</v>
      </c>
      <c r="B176" s="70">
        <f t="shared" si="5"/>
        <v>615.2755595136232</v>
      </c>
      <c r="C176" s="70">
        <f>A176*Sheet1!D29</f>
        <v>498.79999999999995</v>
      </c>
      <c r="E176" s="70">
        <f t="shared" si="6"/>
        <v>116.4755595136233</v>
      </c>
      <c r="O176" s="112">
        <f>Sheet1!F67</f>
        <v>0.3937113288048381</v>
      </c>
    </row>
    <row r="177" spans="1:15" ht="12.75">
      <c r="A177">
        <v>17.3</v>
      </c>
      <c r="B177" s="70">
        <f t="shared" si="5"/>
        <v>619.533863598</v>
      </c>
      <c r="C177" s="70">
        <f>A177*Sheet1!D29</f>
        <v>501.70000000000005</v>
      </c>
      <c r="E177" s="70">
        <f t="shared" si="6"/>
        <v>117.83386359800001</v>
      </c>
      <c r="O177" s="112">
        <f>Sheet1!F67</f>
        <v>0.3937113288048381</v>
      </c>
    </row>
    <row r="178" spans="1:15" ht="12.75">
      <c r="A178">
        <v>17.4</v>
      </c>
      <c r="B178" s="70">
        <f t="shared" si="5"/>
        <v>623.8000419089527</v>
      </c>
      <c r="C178" s="70">
        <f>A178*Sheet1!D29</f>
        <v>504.59999999999997</v>
      </c>
      <c r="E178" s="70">
        <f t="shared" si="6"/>
        <v>119.20004190895276</v>
      </c>
      <c r="O178" s="112">
        <f>Sheet1!F67</f>
        <v>0.3937113288048381</v>
      </c>
    </row>
    <row r="179" spans="1:15" ht="12.75">
      <c r="A179">
        <v>17.5</v>
      </c>
      <c r="B179" s="70">
        <f t="shared" si="5"/>
        <v>628.0740944464817</v>
      </c>
      <c r="C179" s="70">
        <f>A179*Sheet1!D29</f>
        <v>507.5</v>
      </c>
      <c r="E179" s="70">
        <f t="shared" si="6"/>
        <v>120.57409444648167</v>
      </c>
      <c r="O179" s="112">
        <f>Sheet1!F67</f>
        <v>0.3937113288048381</v>
      </c>
    </row>
    <row r="180" spans="1:15" ht="12.75">
      <c r="A180">
        <v>17.6</v>
      </c>
      <c r="B180" s="70">
        <f t="shared" si="5"/>
        <v>632.3560212105867</v>
      </c>
      <c r="C180" s="70">
        <f>A180*Sheet1!D29</f>
        <v>510.40000000000003</v>
      </c>
      <c r="E180" s="70">
        <f t="shared" si="6"/>
        <v>121.95602121058667</v>
      </c>
      <c r="O180" s="112">
        <f>Sheet1!F67</f>
        <v>0.3937113288048381</v>
      </c>
    </row>
    <row r="181" spans="1:15" ht="12.75">
      <c r="A181">
        <v>17.7</v>
      </c>
      <c r="B181" s="70">
        <f t="shared" si="5"/>
        <v>636.6458222012677</v>
      </c>
      <c r="C181" s="70">
        <f>A181*Sheet1!D29</f>
        <v>513.3</v>
      </c>
      <c r="E181" s="70">
        <f t="shared" si="6"/>
        <v>123.34582220126772</v>
      </c>
      <c r="O181" s="112">
        <f>Sheet1!F67</f>
        <v>0.3937113288048381</v>
      </c>
    </row>
    <row r="182" spans="1:15" ht="12.75">
      <c r="A182">
        <v>17.8</v>
      </c>
      <c r="B182" s="70">
        <f t="shared" si="5"/>
        <v>640.943497418525</v>
      </c>
      <c r="C182" s="70">
        <f>A182*Sheet1!D29</f>
        <v>516.2</v>
      </c>
      <c r="E182" s="70">
        <f t="shared" si="6"/>
        <v>124.74349741852492</v>
      </c>
      <c r="O182" s="112">
        <f>Sheet1!F67</f>
        <v>0.3937113288048381</v>
      </c>
    </row>
    <row r="183" spans="1:15" ht="12.75">
      <c r="A183">
        <v>17.9</v>
      </c>
      <c r="B183" s="70">
        <f t="shared" si="5"/>
        <v>645.2490468623581</v>
      </c>
      <c r="C183" s="70">
        <f>A183*Sheet1!D29</f>
        <v>519.0999999999999</v>
      </c>
      <c r="E183" s="70">
        <f t="shared" si="6"/>
        <v>126.14904686235816</v>
      </c>
      <c r="O183" s="112">
        <f>Sheet1!F67</f>
        <v>0.3937113288048381</v>
      </c>
    </row>
    <row r="184" spans="1:15" ht="12.75">
      <c r="A184">
        <v>18</v>
      </c>
      <c r="B184" s="70">
        <f t="shared" si="5"/>
        <v>649.5624705327675</v>
      </c>
      <c r="C184" s="70">
        <f>A184*Sheet1!D29</f>
        <v>522</v>
      </c>
      <c r="E184" s="70">
        <f t="shared" si="6"/>
        <v>127.56247053276755</v>
      </c>
      <c r="O184" s="112">
        <f>Sheet1!F67</f>
        <v>0.3937113288048381</v>
      </c>
    </row>
    <row r="185" spans="1:15" ht="12.75">
      <c r="A185">
        <v>18.1</v>
      </c>
      <c r="B185" s="70">
        <f t="shared" si="5"/>
        <v>653.8837684297531</v>
      </c>
      <c r="C185" s="70">
        <f>A185*Sheet1!D29</f>
        <v>524.9000000000001</v>
      </c>
      <c r="E185" s="70">
        <f t="shared" si="6"/>
        <v>128.98376842975304</v>
      </c>
      <c r="O185" s="112">
        <f>Sheet1!F67</f>
        <v>0.3937113288048381</v>
      </c>
    </row>
    <row r="186" spans="1:15" ht="12.75">
      <c r="A186">
        <v>18.2</v>
      </c>
      <c r="B186" s="70">
        <f t="shared" si="5"/>
        <v>658.2129405533145</v>
      </c>
      <c r="C186" s="70">
        <f>A186*Sheet1!D29</f>
        <v>527.8</v>
      </c>
      <c r="E186" s="70">
        <f t="shared" si="6"/>
        <v>130.41294055331457</v>
      </c>
      <c r="O186" s="112">
        <f>Sheet1!F67</f>
        <v>0.3937113288048381</v>
      </c>
    </row>
    <row r="187" spans="1:15" ht="12.75">
      <c r="A187">
        <v>18.3</v>
      </c>
      <c r="B187" s="70">
        <f t="shared" si="5"/>
        <v>662.5499869034522</v>
      </c>
      <c r="C187" s="70">
        <f>A187*Sheet1!D29</f>
        <v>530.7</v>
      </c>
      <c r="E187" s="70">
        <f t="shared" si="6"/>
        <v>131.84998690345225</v>
      </c>
      <c r="O187" s="112">
        <f>Sheet1!F67</f>
        <v>0.3937113288048381</v>
      </c>
    </row>
    <row r="188" spans="1:15" ht="12.75">
      <c r="A188">
        <v>18.4</v>
      </c>
      <c r="B188" s="70">
        <f t="shared" si="5"/>
        <v>666.8949074801659</v>
      </c>
      <c r="C188" s="70">
        <f>A188*Sheet1!D29</f>
        <v>533.5999999999999</v>
      </c>
      <c r="E188" s="70">
        <f t="shared" si="6"/>
        <v>133.29490748016596</v>
      </c>
      <c r="O188" s="112">
        <f>Sheet1!F67</f>
        <v>0.3937113288048381</v>
      </c>
    </row>
    <row r="189" spans="1:15" ht="12.75">
      <c r="A189">
        <v>18.5</v>
      </c>
      <c r="B189" s="70">
        <f t="shared" si="5"/>
        <v>671.2477022834559</v>
      </c>
      <c r="C189" s="70">
        <f>A189*Sheet1!D29</f>
        <v>536.5</v>
      </c>
      <c r="E189" s="70">
        <f t="shared" si="6"/>
        <v>134.74770228345585</v>
      </c>
      <c r="O189" s="112">
        <f>Sheet1!F67</f>
        <v>0.3937113288048381</v>
      </c>
    </row>
    <row r="190" spans="1:15" ht="12.75">
      <c r="A190">
        <v>18.6</v>
      </c>
      <c r="B190" s="70">
        <f t="shared" si="5"/>
        <v>675.6083713133219</v>
      </c>
      <c r="C190" s="70">
        <f>A190*Sheet1!D29</f>
        <v>539.4000000000001</v>
      </c>
      <c r="E190" s="70">
        <f t="shared" si="6"/>
        <v>136.2083713133218</v>
      </c>
      <c r="O190" s="112">
        <f>Sheet1!F67</f>
        <v>0.3937113288048381</v>
      </c>
    </row>
    <row r="191" spans="1:15" ht="12.75">
      <c r="A191">
        <v>18.7</v>
      </c>
      <c r="B191" s="70">
        <f t="shared" si="5"/>
        <v>679.9769145697638</v>
      </c>
      <c r="C191" s="70">
        <f>A191*Sheet1!D29</f>
        <v>542.3</v>
      </c>
      <c r="E191" s="70">
        <f t="shared" si="6"/>
        <v>137.67691456976385</v>
      </c>
      <c r="O191" s="112">
        <f>Sheet1!F67</f>
        <v>0.3937113288048381</v>
      </c>
    </row>
    <row r="192" spans="1:15" ht="12.75">
      <c r="A192">
        <v>18.8</v>
      </c>
      <c r="B192" s="70">
        <f t="shared" si="5"/>
        <v>684.353332052782</v>
      </c>
      <c r="C192" s="70">
        <f>A192*Sheet1!D29</f>
        <v>545.2</v>
      </c>
      <c r="E192" s="70">
        <f t="shared" si="6"/>
        <v>139.153332052782</v>
      </c>
      <c r="O192" s="112">
        <f>Sheet1!F67</f>
        <v>0.3937113288048381</v>
      </c>
    </row>
    <row r="193" spans="1:15" ht="12.75">
      <c r="A193">
        <v>18.9</v>
      </c>
      <c r="B193" s="70">
        <f t="shared" si="5"/>
        <v>688.7376237623761</v>
      </c>
      <c r="C193" s="70">
        <f>A193*Sheet1!D29</f>
        <v>548.0999999999999</v>
      </c>
      <c r="E193" s="70">
        <f t="shared" si="6"/>
        <v>140.6376237623762</v>
      </c>
      <c r="O193" s="112">
        <f>Sheet1!F67</f>
        <v>0.3937113288048381</v>
      </c>
    </row>
    <row r="194" spans="1:15" ht="12.75">
      <c r="A194">
        <v>19</v>
      </c>
      <c r="B194" s="70">
        <f t="shared" si="5"/>
        <v>693.1297896985466</v>
      </c>
      <c r="C194" s="70">
        <f>A194*Sheet1!D29</f>
        <v>551</v>
      </c>
      <c r="E194" s="70">
        <f t="shared" si="6"/>
        <v>142.12978969854655</v>
      </c>
      <c r="O194" s="112">
        <f>Sheet1!F67</f>
        <v>0.3937113288048381</v>
      </c>
    </row>
    <row r="195" spans="1:15" ht="12.75">
      <c r="A195">
        <v>19.1</v>
      </c>
      <c r="B195" s="70">
        <f t="shared" si="5"/>
        <v>697.5298298612931</v>
      </c>
      <c r="C195" s="70">
        <f>A195*Sheet1!D29</f>
        <v>553.9000000000001</v>
      </c>
      <c r="E195" s="70">
        <f t="shared" si="6"/>
        <v>143.62982986129302</v>
      </c>
      <c r="O195" s="112">
        <f>Sheet1!F67</f>
        <v>0.3937113288048381</v>
      </c>
    </row>
    <row r="196" spans="1:15" ht="12.75">
      <c r="A196">
        <v>19.2</v>
      </c>
      <c r="B196" s="70">
        <f t="shared" si="5"/>
        <v>701.9377442506154</v>
      </c>
      <c r="C196" s="70">
        <f>A196*Sheet1!D29</f>
        <v>556.8</v>
      </c>
      <c r="E196" s="70">
        <f t="shared" si="6"/>
        <v>145.13774425061553</v>
      </c>
      <c r="O196" s="112">
        <f>Sheet1!F67</f>
        <v>0.3937113288048381</v>
      </c>
    </row>
    <row r="197" spans="1:15" ht="12.75">
      <c r="A197">
        <v>19.3</v>
      </c>
      <c r="B197" s="70">
        <f aca="true" t="shared" si="7" ref="B197:B260">C197+E197</f>
        <v>706.3535328665142</v>
      </c>
      <c r="C197" s="70">
        <f>A197*Sheet1!D29</f>
        <v>559.7</v>
      </c>
      <c r="E197" s="70">
        <f aca="true" t="shared" si="8" ref="E197:E260">(A197*A197)*O197</f>
        <v>146.65353286651415</v>
      </c>
      <c r="O197" s="112">
        <f>Sheet1!F67</f>
        <v>0.3937113288048381</v>
      </c>
    </row>
    <row r="198" spans="1:15" ht="12.75">
      <c r="A198">
        <v>19.4</v>
      </c>
      <c r="B198" s="70">
        <f t="shared" si="7"/>
        <v>710.7771957089888</v>
      </c>
      <c r="C198" s="70">
        <f>A198*Sheet1!D29</f>
        <v>562.5999999999999</v>
      </c>
      <c r="E198" s="70">
        <f t="shared" si="8"/>
        <v>148.17719570898885</v>
      </c>
      <c r="O198" s="112">
        <f>Sheet1!F67</f>
        <v>0.3937113288048381</v>
      </c>
    </row>
    <row r="199" spans="1:15" ht="12.75">
      <c r="A199">
        <v>19.5</v>
      </c>
      <c r="B199" s="70">
        <f t="shared" si="7"/>
        <v>715.2087327780397</v>
      </c>
      <c r="C199" s="70">
        <f>A199*Sheet1!D29</f>
        <v>565.5</v>
      </c>
      <c r="E199" s="70">
        <f t="shared" si="8"/>
        <v>149.7087327780397</v>
      </c>
      <c r="O199" s="112">
        <f>Sheet1!F67</f>
        <v>0.3937113288048381</v>
      </c>
    </row>
    <row r="200" spans="1:15" ht="12.75">
      <c r="A200">
        <v>19.6</v>
      </c>
      <c r="B200" s="70">
        <f t="shared" si="7"/>
        <v>719.6481440736668</v>
      </c>
      <c r="C200" s="70">
        <f>A200*Sheet1!D29</f>
        <v>568.4000000000001</v>
      </c>
      <c r="E200" s="70">
        <f t="shared" si="8"/>
        <v>151.24814407366665</v>
      </c>
      <c r="O200" s="112">
        <f>Sheet1!F67</f>
        <v>0.3937113288048381</v>
      </c>
    </row>
    <row r="201" spans="1:15" ht="12.75">
      <c r="A201">
        <v>19.7</v>
      </c>
      <c r="B201" s="70">
        <f t="shared" si="7"/>
        <v>724.0954295958695</v>
      </c>
      <c r="C201" s="70">
        <f>A201*Sheet1!D29</f>
        <v>571.3</v>
      </c>
      <c r="E201" s="70">
        <f t="shared" si="8"/>
        <v>152.79542959586962</v>
      </c>
      <c r="O201" s="112">
        <f>Sheet1!F67</f>
        <v>0.3937113288048381</v>
      </c>
    </row>
    <row r="202" spans="1:15" ht="12.75">
      <c r="A202">
        <v>19.8</v>
      </c>
      <c r="B202" s="70">
        <f t="shared" si="7"/>
        <v>728.5505893446488</v>
      </c>
      <c r="C202" s="70">
        <f>A202*Sheet1!D29</f>
        <v>574.2</v>
      </c>
      <c r="E202" s="70">
        <f t="shared" si="8"/>
        <v>154.35058934464874</v>
      </c>
      <c r="O202" s="112">
        <f>Sheet1!F67</f>
        <v>0.3937113288048381</v>
      </c>
    </row>
    <row r="203" spans="1:15" ht="12.75">
      <c r="A203">
        <v>19.9</v>
      </c>
      <c r="B203" s="70">
        <f t="shared" si="7"/>
        <v>733.0136233200038</v>
      </c>
      <c r="C203" s="70">
        <f>A203*Sheet1!D29</f>
        <v>577.0999999999999</v>
      </c>
      <c r="E203" s="70">
        <f t="shared" si="8"/>
        <v>155.91362332000392</v>
      </c>
      <c r="O203" s="112">
        <f>Sheet1!F67</f>
        <v>0.3937113288048381</v>
      </c>
    </row>
    <row r="204" spans="1:15" ht="12.75">
      <c r="A204">
        <v>20</v>
      </c>
      <c r="B204" s="70">
        <f t="shared" si="7"/>
        <v>737.4845315219352</v>
      </c>
      <c r="C204" s="70">
        <f>A204*Sheet1!D29</f>
        <v>580</v>
      </c>
      <c r="E204" s="70">
        <f t="shared" si="8"/>
        <v>157.48453152193525</v>
      </c>
      <c r="O204" s="112">
        <f>Sheet1!F67</f>
        <v>0.3937113288048381</v>
      </c>
    </row>
    <row r="205" spans="1:15" ht="12.75">
      <c r="A205">
        <v>20.5</v>
      </c>
      <c r="B205" s="70">
        <f t="shared" si="7"/>
        <v>759.9571859302332</v>
      </c>
      <c r="C205" s="70">
        <f>A205*Sheet1!D29</f>
        <v>594.5</v>
      </c>
      <c r="E205" s="70">
        <f t="shared" si="8"/>
        <v>165.4571859302332</v>
      </c>
      <c r="O205" s="112">
        <f>Sheet1!F67</f>
        <v>0.3937113288048381</v>
      </c>
    </row>
    <row r="206" spans="1:15" ht="12.75">
      <c r="A206">
        <v>21</v>
      </c>
      <c r="B206" s="70">
        <f t="shared" si="7"/>
        <v>782.6266960029336</v>
      </c>
      <c r="C206" s="70">
        <f>A206*Sheet1!D29</f>
        <v>609</v>
      </c>
      <c r="E206" s="70">
        <f t="shared" si="8"/>
        <v>173.6266960029336</v>
      </c>
      <c r="O206" s="112">
        <f>Sheet1!F67</f>
        <v>0.3937113288048381</v>
      </c>
    </row>
    <row r="207" spans="1:15" ht="12.75">
      <c r="A207">
        <v>21.5</v>
      </c>
      <c r="B207" s="70">
        <f t="shared" si="7"/>
        <v>805.4930617400364</v>
      </c>
      <c r="C207" s="70">
        <f>A207*Sheet1!D29</f>
        <v>623.5</v>
      </c>
      <c r="E207" s="70">
        <f t="shared" si="8"/>
        <v>181.9930617400364</v>
      </c>
      <c r="O207" s="112">
        <f>Sheet1!F67</f>
        <v>0.3937113288048381</v>
      </c>
    </row>
    <row r="208" spans="1:15" ht="12.75">
      <c r="A208">
        <v>22</v>
      </c>
      <c r="B208" s="70">
        <f t="shared" si="7"/>
        <v>828.5562831415416</v>
      </c>
      <c r="C208" s="70">
        <f>A208*Sheet1!D29</f>
        <v>638</v>
      </c>
      <c r="E208" s="70">
        <f t="shared" si="8"/>
        <v>190.55628314154166</v>
      </c>
      <c r="O208" s="112">
        <f>Sheet1!F67</f>
        <v>0.3937113288048381</v>
      </c>
    </row>
    <row r="209" spans="1:15" ht="12.75">
      <c r="A209">
        <v>22.5</v>
      </c>
      <c r="B209" s="70">
        <f t="shared" si="7"/>
        <v>851.8163602074493</v>
      </c>
      <c r="C209" s="70">
        <f>A209*Sheet1!D29</f>
        <v>652.5</v>
      </c>
      <c r="E209" s="70">
        <f t="shared" si="8"/>
        <v>199.3163602074493</v>
      </c>
      <c r="O209" s="112">
        <f>Sheet1!F67</f>
        <v>0.3937113288048381</v>
      </c>
    </row>
    <row r="210" spans="1:15" ht="12.75">
      <c r="A210">
        <v>23</v>
      </c>
      <c r="B210" s="70">
        <f t="shared" si="7"/>
        <v>875.2732929377594</v>
      </c>
      <c r="C210" s="70">
        <f>A210*Sheet1!D29</f>
        <v>667</v>
      </c>
      <c r="E210" s="70">
        <f t="shared" si="8"/>
        <v>208.27329293775935</v>
      </c>
      <c r="O210" s="112">
        <f>Sheet1!F67</f>
        <v>0.3937113288048381</v>
      </c>
    </row>
    <row r="211" spans="1:15" ht="12.75">
      <c r="A211">
        <v>23.5</v>
      </c>
      <c r="B211" s="70">
        <f t="shared" si="7"/>
        <v>898.9270813324719</v>
      </c>
      <c r="C211" s="70">
        <f>A211*Sheet1!D29</f>
        <v>681.5</v>
      </c>
      <c r="E211" s="70">
        <f t="shared" si="8"/>
        <v>217.42708133247186</v>
      </c>
      <c r="O211" s="112">
        <f>Sheet1!F67</f>
        <v>0.3937113288048381</v>
      </c>
    </row>
    <row r="212" spans="1:15" ht="12.75">
      <c r="A212">
        <v>24</v>
      </c>
      <c r="B212" s="70">
        <f t="shared" si="7"/>
        <v>922.7777253915867</v>
      </c>
      <c r="C212" s="70">
        <f>A212*Sheet1!D29</f>
        <v>696</v>
      </c>
      <c r="E212" s="70">
        <f t="shared" si="8"/>
        <v>226.77772539158676</v>
      </c>
      <c r="O212" s="112">
        <f>Sheet1!F67</f>
        <v>0.3937113288048381</v>
      </c>
    </row>
    <row r="213" spans="1:15" ht="12.75">
      <c r="A213">
        <v>24.5</v>
      </c>
      <c r="B213" s="70">
        <f t="shared" si="7"/>
        <v>946.8252251151041</v>
      </c>
      <c r="C213" s="70">
        <f>A213*Sheet1!D29</f>
        <v>710.5</v>
      </c>
      <c r="E213" s="70">
        <f t="shared" si="8"/>
        <v>236.32522511510408</v>
      </c>
      <c r="O213" s="112">
        <f>Sheet1!F67</f>
        <v>0.3937113288048381</v>
      </c>
    </row>
    <row r="214" spans="1:15" ht="12.75">
      <c r="A214">
        <v>25</v>
      </c>
      <c r="B214" s="70">
        <f t="shared" si="7"/>
        <v>971.0695805030239</v>
      </c>
      <c r="C214" s="70">
        <f>A214*Sheet1!D29</f>
        <v>725</v>
      </c>
      <c r="E214" s="70">
        <f t="shared" si="8"/>
        <v>246.06958050302381</v>
      </c>
      <c r="O214" s="112">
        <f>Sheet1!F67</f>
        <v>0.3937113288048381</v>
      </c>
    </row>
    <row r="215" spans="1:15" ht="12.75">
      <c r="A215">
        <v>25.5</v>
      </c>
      <c r="B215" s="70">
        <f t="shared" si="7"/>
        <v>995.510791555346</v>
      </c>
      <c r="C215" s="70">
        <f>A215*Sheet1!D29</f>
        <v>739.5</v>
      </c>
      <c r="E215" s="70">
        <f t="shared" si="8"/>
        <v>256.010791555346</v>
      </c>
      <c r="O215" s="112">
        <f>Sheet1!F67</f>
        <v>0.3937113288048381</v>
      </c>
    </row>
    <row r="216" spans="1:15" ht="12.75">
      <c r="A216">
        <v>26</v>
      </c>
      <c r="B216" s="70">
        <f t="shared" si="7"/>
        <v>1020.1488582720706</v>
      </c>
      <c r="C216" s="70">
        <f>A216*Sheet1!D29</f>
        <v>754</v>
      </c>
      <c r="E216" s="70">
        <f t="shared" si="8"/>
        <v>266.1488582720706</v>
      </c>
      <c r="O216" s="112">
        <f>Sheet1!F67</f>
        <v>0.3937113288048381</v>
      </c>
    </row>
    <row r="217" spans="1:15" ht="12.75">
      <c r="A217">
        <v>26.5</v>
      </c>
      <c r="B217" s="70">
        <f t="shared" si="7"/>
        <v>1044.9837806531975</v>
      </c>
      <c r="C217" s="70">
        <f>A217*Sheet1!D29</f>
        <v>768.5</v>
      </c>
      <c r="E217" s="70">
        <f t="shared" si="8"/>
        <v>276.4837806531976</v>
      </c>
      <c r="O217" s="112">
        <f>Sheet1!F67</f>
        <v>0.3937113288048381</v>
      </c>
    </row>
    <row r="218" spans="1:15" ht="12.75">
      <c r="A218">
        <v>27</v>
      </c>
      <c r="B218" s="70">
        <f t="shared" si="7"/>
        <v>1070.015558698727</v>
      </c>
      <c r="C218" s="70">
        <f>A218*Sheet1!D29</f>
        <v>783</v>
      </c>
      <c r="E218" s="70">
        <f t="shared" si="8"/>
        <v>287.015558698727</v>
      </c>
      <c r="O218" s="112">
        <f>Sheet1!F67</f>
        <v>0.3937113288048381</v>
      </c>
    </row>
    <row r="219" spans="1:15" ht="12.75">
      <c r="A219">
        <v>27.5</v>
      </c>
      <c r="B219" s="70">
        <f t="shared" si="7"/>
        <v>1095.2441924086588</v>
      </c>
      <c r="C219" s="70">
        <f>A219*Sheet1!D29</f>
        <v>797.5</v>
      </c>
      <c r="E219" s="70">
        <f t="shared" si="8"/>
        <v>297.7441924086588</v>
      </c>
      <c r="O219" s="112">
        <f>Sheet1!F67</f>
        <v>0.3937113288048381</v>
      </c>
    </row>
    <row r="220" spans="1:15" ht="12.75">
      <c r="A220">
        <v>28</v>
      </c>
      <c r="B220" s="70">
        <f t="shared" si="7"/>
        <v>1120.669681782993</v>
      </c>
      <c r="C220" s="70">
        <f>A220*Sheet1!D29</f>
        <v>812</v>
      </c>
      <c r="E220" s="70">
        <f t="shared" si="8"/>
        <v>308.66968178299305</v>
      </c>
      <c r="O220" s="112">
        <f>Sheet1!F67</f>
        <v>0.3937113288048381</v>
      </c>
    </row>
    <row r="221" spans="1:15" ht="12.75">
      <c r="A221">
        <v>28.5</v>
      </c>
      <c r="B221" s="70">
        <f t="shared" si="7"/>
        <v>1146.2920268217297</v>
      </c>
      <c r="C221" s="70">
        <f>A221*Sheet1!D29</f>
        <v>826.5</v>
      </c>
      <c r="E221" s="70">
        <f t="shared" si="8"/>
        <v>319.79202682172973</v>
      </c>
      <c r="O221" s="112">
        <f>Sheet1!F67</f>
        <v>0.3937113288048381</v>
      </c>
    </row>
    <row r="222" spans="1:15" ht="12.75">
      <c r="A222">
        <v>29</v>
      </c>
      <c r="B222" s="70">
        <f t="shared" si="7"/>
        <v>1172.1112275248688</v>
      </c>
      <c r="C222" s="70">
        <f>A222*Sheet1!D29</f>
        <v>841</v>
      </c>
      <c r="E222" s="70">
        <f t="shared" si="8"/>
        <v>331.11122752486887</v>
      </c>
      <c r="O222" s="112">
        <f>Sheet1!F67</f>
        <v>0.3937113288048381</v>
      </c>
    </row>
    <row r="223" spans="1:15" ht="12.75">
      <c r="A223">
        <v>29.5</v>
      </c>
      <c r="B223" s="70">
        <f t="shared" si="7"/>
        <v>1198.1272838924103</v>
      </c>
      <c r="C223" s="70">
        <f>A223*Sheet1!D29</f>
        <v>855.5</v>
      </c>
      <c r="E223" s="70">
        <f t="shared" si="8"/>
        <v>342.6272838924104</v>
      </c>
      <c r="O223" s="112">
        <f>Sheet1!F67</f>
        <v>0.3937113288048381</v>
      </c>
    </row>
    <row r="224" spans="1:15" ht="12.75">
      <c r="A224">
        <v>30</v>
      </c>
      <c r="B224" s="70">
        <f t="shared" si="7"/>
        <v>1224.3401959243542</v>
      </c>
      <c r="C224" s="70">
        <f>A224*Sheet1!D29</f>
        <v>870</v>
      </c>
      <c r="E224" s="70">
        <f t="shared" si="8"/>
        <v>354.3401959243543</v>
      </c>
      <c r="O224" s="112">
        <f>Sheet1!F67</f>
        <v>0.3937113288048381</v>
      </c>
    </row>
    <row r="225" spans="1:15" ht="12.75">
      <c r="A225">
        <v>30.5</v>
      </c>
      <c r="B225" s="70">
        <f t="shared" si="7"/>
        <v>1250.7499636207008</v>
      </c>
      <c r="C225" s="70">
        <f>A225*Sheet1!D29</f>
        <v>884.5</v>
      </c>
      <c r="E225" s="70">
        <f t="shared" si="8"/>
        <v>366.24996362070067</v>
      </c>
      <c r="O225" s="112">
        <f>Sheet1!F67</f>
        <v>0.3937113288048381</v>
      </c>
    </row>
    <row r="226" spans="1:15" ht="12.75">
      <c r="A226">
        <v>31</v>
      </c>
      <c r="B226" s="70">
        <f t="shared" si="7"/>
        <v>1277.3565869814495</v>
      </c>
      <c r="C226" s="70">
        <f>A226*Sheet1!D29</f>
        <v>899</v>
      </c>
      <c r="E226" s="70">
        <f t="shared" si="8"/>
        <v>378.3565869814494</v>
      </c>
      <c r="O226" s="112">
        <f>Sheet1!F67</f>
        <v>0.3937113288048381</v>
      </c>
    </row>
    <row r="227" spans="1:15" ht="12.75">
      <c r="A227">
        <v>31.5</v>
      </c>
      <c r="B227" s="70">
        <f t="shared" si="7"/>
        <v>1304.1600660066006</v>
      </c>
      <c r="C227" s="70">
        <f>A227*Sheet1!D29</f>
        <v>913.5</v>
      </c>
      <c r="E227" s="70">
        <f t="shared" si="8"/>
        <v>390.66006600660063</v>
      </c>
      <c r="O227" s="112">
        <f>Sheet1!F67</f>
        <v>0.3937113288048381</v>
      </c>
    </row>
    <row r="228" spans="1:15" ht="12.75">
      <c r="A228">
        <v>32</v>
      </c>
      <c r="B228" s="70">
        <f t="shared" si="7"/>
        <v>1331.1604006961543</v>
      </c>
      <c r="C228" s="70">
        <f>A228*Sheet1!D29</f>
        <v>928</v>
      </c>
      <c r="E228" s="70">
        <f t="shared" si="8"/>
        <v>403.1604006961542</v>
      </c>
      <c r="O228" s="112">
        <f>Sheet1!F67</f>
        <v>0.3937113288048381</v>
      </c>
    </row>
    <row r="229" spans="1:15" ht="12.75">
      <c r="A229">
        <v>32.5</v>
      </c>
      <c r="B229" s="70">
        <f t="shared" si="7"/>
        <v>1358.3575910501104</v>
      </c>
      <c r="C229" s="70">
        <f>A229*Sheet1!D29</f>
        <v>942.5</v>
      </c>
      <c r="E229" s="70">
        <f t="shared" si="8"/>
        <v>415.8575910501103</v>
      </c>
      <c r="O229" s="112">
        <f>Sheet1!F67</f>
        <v>0.3937113288048381</v>
      </c>
    </row>
    <row r="230" spans="1:15" ht="12.75">
      <c r="A230">
        <v>33</v>
      </c>
      <c r="B230" s="70">
        <f t="shared" si="7"/>
        <v>1385.7516370684687</v>
      </c>
      <c r="C230" s="70">
        <f>A230*Sheet1!D29</f>
        <v>957</v>
      </c>
      <c r="E230" s="70">
        <f t="shared" si="8"/>
        <v>428.7516370684687</v>
      </c>
      <c r="O230" s="112">
        <f>Sheet1!F67</f>
        <v>0.3937113288048381</v>
      </c>
    </row>
    <row r="231" spans="1:15" ht="12.75">
      <c r="A231">
        <v>33.5</v>
      </c>
      <c r="B231" s="70">
        <f t="shared" si="7"/>
        <v>1413.3425387512295</v>
      </c>
      <c r="C231" s="70">
        <f>A231*Sheet1!D29</f>
        <v>971.5</v>
      </c>
      <c r="E231" s="70">
        <f t="shared" si="8"/>
        <v>441.8425387512296</v>
      </c>
      <c r="O231" s="112">
        <f>Sheet1!F67</f>
        <v>0.3937113288048381</v>
      </c>
    </row>
    <row r="232" spans="1:15" ht="12.75">
      <c r="A232">
        <v>34</v>
      </c>
      <c r="B232" s="70">
        <f t="shared" si="7"/>
        <v>1441.1302960983928</v>
      </c>
      <c r="C232" s="70">
        <f>A232*Sheet1!D29</f>
        <v>986</v>
      </c>
      <c r="E232" s="70">
        <f t="shared" si="8"/>
        <v>455.1302960983929</v>
      </c>
      <c r="O232" s="112">
        <f>Sheet1!F67</f>
        <v>0.3937113288048381</v>
      </c>
    </row>
    <row r="233" spans="1:15" ht="12.75">
      <c r="A233">
        <v>34.5</v>
      </c>
      <c r="B233" s="70">
        <f t="shared" si="7"/>
        <v>1469.1149091099585</v>
      </c>
      <c r="C233" s="70">
        <f>A233*Sheet1!D29</f>
        <v>1000.5</v>
      </c>
      <c r="E233" s="70">
        <f t="shared" si="8"/>
        <v>468.61490910995855</v>
      </c>
      <c r="O233" s="112">
        <f>Sheet1!F67</f>
        <v>0.3937113288048381</v>
      </c>
    </row>
    <row r="234" spans="1:15" ht="12.75">
      <c r="A234">
        <v>35</v>
      </c>
      <c r="B234" s="70">
        <f t="shared" si="7"/>
        <v>1497.2963777859268</v>
      </c>
      <c r="C234" s="70">
        <f>A234*Sheet1!D29</f>
        <v>1015</v>
      </c>
      <c r="E234" s="70">
        <f t="shared" si="8"/>
        <v>482.29637778592667</v>
      </c>
      <c r="O234" s="112">
        <f>Sheet1!F67</f>
        <v>0.3937113288048381</v>
      </c>
    </row>
    <row r="235" spans="1:15" ht="12.75">
      <c r="A235">
        <v>35.5</v>
      </c>
      <c r="B235" s="70">
        <f t="shared" si="7"/>
        <v>1525.6747021262972</v>
      </c>
      <c r="C235" s="70">
        <f>A235*Sheet1!D29</f>
        <v>1029.5</v>
      </c>
      <c r="E235" s="70">
        <f t="shared" si="8"/>
        <v>496.17470212629723</v>
      </c>
      <c r="O235" s="112">
        <f>Sheet1!F67</f>
        <v>0.3937113288048381</v>
      </c>
    </row>
    <row r="236" spans="1:15" ht="12.75">
      <c r="A236">
        <v>36</v>
      </c>
      <c r="B236" s="70">
        <f t="shared" si="7"/>
        <v>1554.24988213107</v>
      </c>
      <c r="C236" s="70">
        <f>A236*Sheet1!D29</f>
        <v>1044</v>
      </c>
      <c r="E236" s="70">
        <f t="shared" si="8"/>
        <v>510.2498821310702</v>
      </c>
      <c r="O236" s="112">
        <f>Sheet1!F67</f>
        <v>0.3937113288048381</v>
      </c>
    </row>
    <row r="237" spans="1:15" ht="12.75">
      <c r="A237">
        <v>36.5</v>
      </c>
      <c r="B237" s="70">
        <f t="shared" si="7"/>
        <v>1583.0219178002455</v>
      </c>
      <c r="C237" s="70">
        <f>A237*Sheet1!D29</f>
        <v>1058.5</v>
      </c>
      <c r="E237" s="70">
        <f t="shared" si="8"/>
        <v>524.5219178002455</v>
      </c>
      <c r="O237" s="112">
        <f>Sheet1!F67</f>
        <v>0.3937113288048381</v>
      </c>
    </row>
    <row r="238" spans="1:15" ht="12.75">
      <c r="A238">
        <v>37</v>
      </c>
      <c r="B238" s="70">
        <f t="shared" si="7"/>
        <v>1611.9908091338234</v>
      </c>
      <c r="C238" s="70">
        <f>A238*Sheet1!D29</f>
        <v>1073</v>
      </c>
      <c r="E238" s="70">
        <f t="shared" si="8"/>
        <v>538.9908091338234</v>
      </c>
      <c r="O238" s="112">
        <f>Sheet1!F67</f>
        <v>0.3937113288048381</v>
      </c>
    </row>
    <row r="239" spans="1:15" ht="12.75">
      <c r="A239">
        <v>37.5</v>
      </c>
      <c r="B239" s="70">
        <f t="shared" si="7"/>
        <v>1641.1565561318034</v>
      </c>
      <c r="C239" s="70">
        <f>A239*Sheet1!D29</f>
        <v>1087.5</v>
      </c>
      <c r="E239" s="70">
        <f t="shared" si="8"/>
        <v>553.6565561318035</v>
      </c>
      <c r="O239" s="112">
        <f>Sheet1!F67</f>
        <v>0.3937113288048381</v>
      </c>
    </row>
    <row r="240" spans="1:15" ht="12.75">
      <c r="A240">
        <v>38</v>
      </c>
      <c r="B240" s="70">
        <f t="shared" si="7"/>
        <v>1670.5191587941863</v>
      </c>
      <c r="C240" s="70">
        <f>A240*Sheet1!D29</f>
        <v>1102</v>
      </c>
      <c r="E240" s="70">
        <f t="shared" si="8"/>
        <v>568.5191587941862</v>
      </c>
      <c r="O240" s="112">
        <f>Sheet1!F67</f>
        <v>0.3937113288048381</v>
      </c>
    </row>
    <row r="241" spans="1:15" ht="12.75">
      <c r="A241">
        <v>38.5</v>
      </c>
      <c r="B241" s="70">
        <f t="shared" si="7"/>
        <v>1700.0786171209713</v>
      </c>
      <c r="C241" s="70">
        <f>A241*Sheet1!D29</f>
        <v>1116.5</v>
      </c>
      <c r="E241" s="70">
        <f t="shared" si="8"/>
        <v>583.5786171209713</v>
      </c>
      <c r="O241" s="112">
        <f>Sheet1!F67</f>
        <v>0.3937113288048381</v>
      </c>
    </row>
    <row r="242" spans="1:15" ht="12.75">
      <c r="A242">
        <v>39</v>
      </c>
      <c r="B242" s="70">
        <f t="shared" si="7"/>
        <v>1729.8349311121588</v>
      </c>
      <c r="C242" s="70">
        <f>A242*Sheet1!D29</f>
        <v>1131</v>
      </c>
      <c r="E242" s="70">
        <f t="shared" si="8"/>
        <v>598.8349311121588</v>
      </c>
      <c r="O242" s="112">
        <f>Sheet1!F67</f>
        <v>0.3937113288048381</v>
      </c>
    </row>
    <row r="243" spans="1:15" ht="12.75">
      <c r="A243">
        <v>39.5</v>
      </c>
      <c r="B243" s="70">
        <f t="shared" si="7"/>
        <v>1759.7881007677488</v>
      </c>
      <c r="C243" s="70">
        <f>A243*Sheet1!D29</f>
        <v>1145.5</v>
      </c>
      <c r="E243" s="70">
        <f t="shared" si="8"/>
        <v>614.2881007677487</v>
      </c>
      <c r="O243" s="112">
        <f>Sheet1!F67</f>
        <v>0.3937113288048381</v>
      </c>
    </row>
    <row r="244" spans="1:15" ht="12.75">
      <c r="A244">
        <v>40</v>
      </c>
      <c r="B244" s="70">
        <f t="shared" si="7"/>
        <v>1789.938126087741</v>
      </c>
      <c r="C244" s="70">
        <f>A244*Sheet1!D29</f>
        <v>1160</v>
      </c>
      <c r="E244" s="70">
        <f t="shared" si="8"/>
        <v>629.938126087741</v>
      </c>
      <c r="O244" s="112">
        <f>Sheet1!F67</f>
        <v>0.3937113288048381</v>
      </c>
    </row>
    <row r="245" spans="1:15" ht="12.75">
      <c r="A245">
        <v>40.5</v>
      </c>
      <c r="B245" s="70">
        <f t="shared" si="7"/>
        <v>1820.2850070721356</v>
      </c>
      <c r="C245" s="70">
        <f>A245*Sheet1!D29</f>
        <v>1174.5</v>
      </c>
      <c r="E245" s="70">
        <f t="shared" si="8"/>
        <v>645.7850070721357</v>
      </c>
      <c r="O245" s="112">
        <f>Sheet1!F67</f>
        <v>0.3937113288048381</v>
      </c>
    </row>
    <row r="246" spans="1:15" ht="12.75">
      <c r="A246">
        <v>41</v>
      </c>
      <c r="B246" s="70">
        <f t="shared" si="7"/>
        <v>1850.8287437209328</v>
      </c>
      <c r="C246" s="70">
        <f>A246*Sheet1!D29</f>
        <v>1189</v>
      </c>
      <c r="E246" s="70">
        <f t="shared" si="8"/>
        <v>661.8287437209328</v>
      </c>
      <c r="O246" s="112">
        <f>Sheet1!F67</f>
        <v>0.3937113288048381</v>
      </c>
    </row>
    <row r="247" spans="1:15" ht="12.75">
      <c r="A247">
        <v>41.5</v>
      </c>
      <c r="B247" s="70">
        <f t="shared" si="7"/>
        <v>1881.5693360341324</v>
      </c>
      <c r="C247" s="70">
        <f>A247*Sheet1!D29</f>
        <v>1203.5</v>
      </c>
      <c r="E247" s="70">
        <f t="shared" si="8"/>
        <v>678.0693360341324</v>
      </c>
      <c r="O247" s="112">
        <f>Sheet1!F67</f>
        <v>0.3937113288048381</v>
      </c>
    </row>
    <row r="248" spans="1:15" ht="12.75">
      <c r="A248">
        <v>42</v>
      </c>
      <c r="B248" s="70">
        <f t="shared" si="7"/>
        <v>1912.5067840117345</v>
      </c>
      <c r="C248" s="70">
        <f>A248*Sheet1!D29</f>
        <v>1218</v>
      </c>
      <c r="E248" s="70">
        <f t="shared" si="8"/>
        <v>694.5067840117345</v>
      </c>
      <c r="O248" s="112">
        <f>Sheet1!F67</f>
        <v>0.3937113288048381</v>
      </c>
    </row>
    <row r="249" spans="1:15" ht="12.75">
      <c r="A249">
        <v>42.5</v>
      </c>
      <c r="B249" s="70">
        <f t="shared" si="7"/>
        <v>1943.6410876537389</v>
      </c>
      <c r="C249" s="70">
        <f>A249*Sheet1!D29</f>
        <v>1232.5</v>
      </c>
      <c r="E249" s="70">
        <f t="shared" si="8"/>
        <v>711.1410876537389</v>
      </c>
      <c r="O249" s="112">
        <f>Sheet1!F67</f>
        <v>0.3937113288048381</v>
      </c>
    </row>
    <row r="250" spans="1:15" ht="12.75">
      <c r="A250">
        <v>43</v>
      </c>
      <c r="B250" s="70">
        <f t="shared" si="7"/>
        <v>1974.9722469601456</v>
      </c>
      <c r="C250" s="70">
        <f>A250*Sheet1!D29</f>
        <v>1247</v>
      </c>
      <c r="E250" s="70">
        <f t="shared" si="8"/>
        <v>727.9722469601456</v>
      </c>
      <c r="O250" s="112">
        <f>Sheet1!F67</f>
        <v>0.3937113288048381</v>
      </c>
    </row>
    <row r="251" spans="1:15" ht="12.75">
      <c r="A251">
        <v>43.5</v>
      </c>
      <c r="B251" s="70">
        <f t="shared" si="7"/>
        <v>2006.5002619309548</v>
      </c>
      <c r="C251" s="70">
        <f>A251*Sheet1!D29</f>
        <v>1261.5</v>
      </c>
      <c r="E251" s="70">
        <f t="shared" si="8"/>
        <v>745.0002619309549</v>
      </c>
      <c r="O251" s="112">
        <f>Sheet1!F67</f>
        <v>0.3937113288048381</v>
      </c>
    </row>
    <row r="252" spans="1:15" ht="12.75">
      <c r="A252">
        <v>44</v>
      </c>
      <c r="B252" s="70">
        <f t="shared" si="7"/>
        <v>2038.2251325661666</v>
      </c>
      <c r="C252" s="70">
        <f>A252*Sheet1!D29</f>
        <v>1276</v>
      </c>
      <c r="E252" s="70">
        <f t="shared" si="8"/>
        <v>762.2251325661666</v>
      </c>
      <c r="O252" s="112">
        <f>Sheet1!F67</f>
        <v>0.3937113288048381</v>
      </c>
    </row>
    <row r="253" spans="1:15" ht="12.75">
      <c r="A253">
        <v>44.5</v>
      </c>
      <c r="B253" s="70">
        <f t="shared" si="7"/>
        <v>2070.146858865781</v>
      </c>
      <c r="C253" s="70">
        <f>A253*Sheet1!D29</f>
        <v>1290.5</v>
      </c>
      <c r="E253" s="70">
        <f t="shared" si="8"/>
        <v>779.6468588657807</v>
      </c>
      <c r="O253" s="112">
        <f>Sheet1!F67</f>
        <v>0.3937113288048381</v>
      </c>
    </row>
    <row r="254" spans="1:15" ht="12.75">
      <c r="A254">
        <v>45</v>
      </c>
      <c r="B254" s="70">
        <f t="shared" si="7"/>
        <v>2102.265440829797</v>
      </c>
      <c r="C254" s="70">
        <f>A254*Sheet1!D29</f>
        <v>1305</v>
      </c>
      <c r="E254" s="70">
        <f t="shared" si="8"/>
        <v>797.2654408297972</v>
      </c>
      <c r="O254" s="112">
        <f>Sheet1!F67</f>
        <v>0.3937113288048381</v>
      </c>
    </row>
    <row r="255" spans="1:15" ht="12.75">
      <c r="A255">
        <v>45.5</v>
      </c>
      <c r="B255" s="70">
        <f t="shared" si="7"/>
        <v>2134.580878458216</v>
      </c>
      <c r="C255" s="70">
        <f>A255*Sheet1!D29</f>
        <v>1319.5</v>
      </c>
      <c r="E255" s="70">
        <f t="shared" si="8"/>
        <v>815.0808784582161</v>
      </c>
      <c r="O255" s="112">
        <f>Sheet1!F67</f>
        <v>0.3937113288048381</v>
      </c>
    </row>
    <row r="256" spans="1:15" ht="12.75">
      <c r="A256">
        <v>46</v>
      </c>
      <c r="B256" s="70">
        <f t="shared" si="7"/>
        <v>2167.0931717510375</v>
      </c>
      <c r="C256" s="70">
        <f>A256*Sheet1!D29</f>
        <v>1334</v>
      </c>
      <c r="E256" s="70">
        <f t="shared" si="8"/>
        <v>833.0931717510374</v>
      </c>
      <c r="O256" s="112">
        <f>Sheet1!F67</f>
        <v>0.3937113288048381</v>
      </c>
    </row>
    <row r="257" spans="1:15" ht="12.75">
      <c r="A257">
        <v>46.5</v>
      </c>
      <c r="B257" s="70">
        <f t="shared" si="7"/>
        <v>2199.802320708261</v>
      </c>
      <c r="C257" s="70">
        <f>A257*Sheet1!D29</f>
        <v>1348.5</v>
      </c>
      <c r="E257" s="70">
        <f t="shared" si="8"/>
        <v>851.3023207082612</v>
      </c>
      <c r="O257" s="112">
        <f>Sheet1!F67</f>
        <v>0.3937113288048381</v>
      </c>
    </row>
    <row r="258" spans="1:15" ht="12.75">
      <c r="A258">
        <v>47</v>
      </c>
      <c r="B258" s="70">
        <f t="shared" si="7"/>
        <v>2232.7083253298874</v>
      </c>
      <c r="C258" s="70">
        <f>A258*Sheet1!D29</f>
        <v>1363</v>
      </c>
      <c r="E258" s="70">
        <f t="shared" si="8"/>
        <v>869.7083253298874</v>
      </c>
      <c r="O258" s="112">
        <f>Sheet1!F67</f>
        <v>0.3937113288048381</v>
      </c>
    </row>
    <row r="259" spans="1:15" ht="12.75">
      <c r="A259">
        <v>47.5</v>
      </c>
      <c r="B259" s="70">
        <f t="shared" si="7"/>
        <v>2265.8111856159157</v>
      </c>
      <c r="C259" s="70">
        <f>A259*Sheet1!D29</f>
        <v>1377.5</v>
      </c>
      <c r="E259" s="70">
        <f t="shared" si="8"/>
        <v>888.311185615916</v>
      </c>
      <c r="O259" s="112">
        <f>Sheet1!F67</f>
        <v>0.3937113288048381</v>
      </c>
    </row>
    <row r="260" spans="1:15" ht="12.75">
      <c r="A260">
        <v>48</v>
      </c>
      <c r="B260" s="70">
        <f t="shared" si="7"/>
        <v>2299.110901566347</v>
      </c>
      <c r="C260" s="70">
        <f>A260*Sheet1!D29</f>
        <v>1392</v>
      </c>
      <c r="E260" s="70">
        <f t="shared" si="8"/>
        <v>907.110901566347</v>
      </c>
      <c r="O260" s="112">
        <f>Sheet1!F67</f>
        <v>0.3937113288048381</v>
      </c>
    </row>
    <row r="261" spans="1:15" ht="12.75">
      <c r="A261">
        <v>48.5</v>
      </c>
      <c r="B261" s="70">
        <f aca="true" t="shared" si="9" ref="B261:B324">C261+E261</f>
        <v>2332.6074731811805</v>
      </c>
      <c r="C261" s="70">
        <f>A261*Sheet1!D29</f>
        <v>1406.5</v>
      </c>
      <c r="E261" s="70">
        <f aca="true" t="shared" si="10" ref="E261:E324">(A261*A261)*O261</f>
        <v>926.1074731811805</v>
      </c>
      <c r="O261" s="112">
        <f>Sheet1!F67</f>
        <v>0.3937113288048381</v>
      </c>
    </row>
    <row r="262" spans="1:15" ht="12.75">
      <c r="A262">
        <v>49</v>
      </c>
      <c r="B262" s="70">
        <f t="shared" si="9"/>
        <v>2366.3009004604164</v>
      </c>
      <c r="C262" s="70">
        <f>A262*Sheet1!D29</f>
        <v>1421</v>
      </c>
      <c r="E262" s="70">
        <f t="shared" si="10"/>
        <v>945.3009004604163</v>
      </c>
      <c r="O262" s="112">
        <f>Sheet1!F67</f>
        <v>0.3937113288048381</v>
      </c>
    </row>
    <row r="263" spans="1:15" ht="12.75">
      <c r="A263">
        <v>49.5</v>
      </c>
      <c r="B263" s="70">
        <f t="shared" si="9"/>
        <v>2400.1911834040548</v>
      </c>
      <c r="C263" s="70">
        <f>A263*Sheet1!D29</f>
        <v>1435.5</v>
      </c>
      <c r="E263" s="70">
        <f t="shared" si="10"/>
        <v>964.6911834040546</v>
      </c>
      <c r="O263" s="112">
        <f>Sheet1!F67</f>
        <v>0.3937113288048381</v>
      </c>
    </row>
    <row r="264" spans="1:15" ht="12.75">
      <c r="A264">
        <v>50</v>
      </c>
      <c r="B264" s="70">
        <f t="shared" si="9"/>
        <v>2434.2783220120955</v>
      </c>
      <c r="C264" s="70">
        <f>A264*Sheet1!D29</f>
        <v>1450</v>
      </c>
      <c r="E264" s="70">
        <f t="shared" si="10"/>
        <v>984.2783220120953</v>
      </c>
      <c r="O264" s="112">
        <f>Sheet1!F67</f>
        <v>0.3937113288048381</v>
      </c>
    </row>
    <row r="265" spans="1:15" ht="12.75">
      <c r="A265">
        <v>51</v>
      </c>
      <c r="B265" s="70">
        <f t="shared" si="9"/>
        <v>2503.043166221384</v>
      </c>
      <c r="C265" s="70">
        <f>A265*Sheet1!D29</f>
        <v>1479</v>
      </c>
      <c r="E265" s="70">
        <f t="shared" si="10"/>
        <v>1024.043166221384</v>
      </c>
      <c r="O265" s="112">
        <f>Sheet1!F67</f>
        <v>0.3937113288048381</v>
      </c>
    </row>
    <row r="266" spans="1:15" ht="12.75">
      <c r="A266">
        <v>52</v>
      </c>
      <c r="B266" s="70">
        <f t="shared" si="9"/>
        <v>2572.5954330882823</v>
      </c>
      <c r="C266" s="70">
        <f>A266*Sheet1!D29</f>
        <v>1508</v>
      </c>
      <c r="E266" s="70">
        <f t="shared" si="10"/>
        <v>1064.5954330882823</v>
      </c>
      <c r="O266" s="112">
        <f>Sheet1!F67</f>
        <v>0.3937113288048381</v>
      </c>
    </row>
    <row r="267" spans="1:15" ht="12.75">
      <c r="A267">
        <v>53</v>
      </c>
      <c r="B267" s="70">
        <f t="shared" si="9"/>
        <v>2642.93512261279</v>
      </c>
      <c r="C267" s="70">
        <f>A267*Sheet1!D29</f>
        <v>1537</v>
      </c>
      <c r="E267" s="70">
        <f t="shared" si="10"/>
        <v>1105.9351226127903</v>
      </c>
      <c r="O267" s="112">
        <f>Sheet1!F67</f>
        <v>0.3937113288048381</v>
      </c>
    </row>
    <row r="268" spans="1:15" ht="12.75">
      <c r="A268">
        <v>54</v>
      </c>
      <c r="B268" s="70">
        <f t="shared" si="9"/>
        <v>2714.062234794908</v>
      </c>
      <c r="C268" s="70">
        <f>A268*Sheet1!D29</f>
        <v>1566</v>
      </c>
      <c r="E268" s="70">
        <f t="shared" si="10"/>
        <v>1148.062234794908</v>
      </c>
      <c r="O268" s="112">
        <f>Sheet1!F67</f>
        <v>0.3937113288048381</v>
      </c>
    </row>
    <row r="269" spans="1:15" ht="12.75">
      <c r="A269">
        <v>55</v>
      </c>
      <c r="B269" s="70">
        <f t="shared" si="9"/>
        <v>2785.9767696346353</v>
      </c>
      <c r="C269" s="70">
        <f>A269*Sheet1!D29</f>
        <v>1595</v>
      </c>
      <c r="E269" s="70">
        <f t="shared" si="10"/>
        <v>1190.9767696346353</v>
      </c>
      <c r="O269" s="112">
        <f>Sheet1!F67</f>
        <v>0.3937113288048381</v>
      </c>
    </row>
    <row r="270" spans="1:15" ht="12.75">
      <c r="A270">
        <v>56</v>
      </c>
      <c r="B270" s="70">
        <f t="shared" si="9"/>
        <v>2858.678727131972</v>
      </c>
      <c r="C270" s="70">
        <f>A270*Sheet1!D29</f>
        <v>1624</v>
      </c>
      <c r="E270" s="70">
        <f t="shared" si="10"/>
        <v>1234.6787271319722</v>
      </c>
      <c r="O270" s="112">
        <f>Sheet1!F67</f>
        <v>0.3937113288048381</v>
      </c>
    </row>
    <row r="271" spans="1:15" ht="12.75">
      <c r="A271">
        <v>57</v>
      </c>
      <c r="B271" s="70">
        <f t="shared" si="9"/>
        <v>2932.1681072869187</v>
      </c>
      <c r="C271" s="70">
        <f>A271*Sheet1!D29</f>
        <v>1653</v>
      </c>
      <c r="E271" s="70">
        <f t="shared" si="10"/>
        <v>1279.168107286919</v>
      </c>
      <c r="O271" s="112">
        <f>Sheet1!F67</f>
        <v>0.3937113288048381</v>
      </c>
    </row>
    <row r="272" spans="1:15" ht="12.75">
      <c r="A272">
        <v>58</v>
      </c>
      <c r="B272" s="70">
        <f t="shared" si="9"/>
        <v>3006.4449100994752</v>
      </c>
      <c r="C272" s="70">
        <f>A272*Sheet1!D29</f>
        <v>1682</v>
      </c>
      <c r="E272" s="70">
        <f t="shared" si="10"/>
        <v>1324.4449100994755</v>
      </c>
      <c r="O272" s="112">
        <f>Sheet1!F67</f>
        <v>0.3937113288048381</v>
      </c>
    </row>
    <row r="273" spans="1:15" ht="12.75">
      <c r="A273">
        <v>59</v>
      </c>
      <c r="B273" s="70">
        <f t="shared" si="9"/>
        <v>3081.5091355696413</v>
      </c>
      <c r="C273" s="70">
        <f>A273*Sheet1!D29</f>
        <v>1711</v>
      </c>
      <c r="E273" s="70">
        <f t="shared" si="10"/>
        <v>1370.5091355696416</v>
      </c>
      <c r="O273" s="112">
        <f>Sheet1!F67</f>
        <v>0.3937113288048381</v>
      </c>
    </row>
    <row r="274" spans="1:15" ht="12.75">
      <c r="A274">
        <v>60</v>
      </c>
      <c r="B274" s="70">
        <f t="shared" si="9"/>
        <v>3157.360783697417</v>
      </c>
      <c r="C274" s="70">
        <f>A274*Sheet1!D29</f>
        <v>1740</v>
      </c>
      <c r="E274" s="70">
        <f t="shared" si="10"/>
        <v>1417.3607836974172</v>
      </c>
      <c r="O274" s="112">
        <f>Sheet1!F67</f>
        <v>0.3937113288048381</v>
      </c>
    </row>
    <row r="275" spans="1:15" ht="12.75">
      <c r="A275">
        <v>61</v>
      </c>
      <c r="B275" s="70">
        <f t="shared" si="9"/>
        <v>3233.9998544828027</v>
      </c>
      <c r="C275" s="70">
        <f>A275*Sheet1!D29</f>
        <v>1769</v>
      </c>
      <c r="E275" s="70">
        <f t="shared" si="10"/>
        <v>1464.9998544828027</v>
      </c>
      <c r="O275" s="112">
        <f>Sheet1!F67</f>
        <v>0.3937113288048381</v>
      </c>
    </row>
    <row r="276" spans="1:15" ht="12.75">
      <c r="A276">
        <v>62</v>
      </c>
      <c r="B276" s="70">
        <f t="shared" si="9"/>
        <v>3311.426347925798</v>
      </c>
      <c r="C276" s="70">
        <f>A276*Sheet1!D29</f>
        <v>1798</v>
      </c>
      <c r="E276" s="70">
        <f t="shared" si="10"/>
        <v>1513.4263479257977</v>
      </c>
      <c r="O276" s="112">
        <f>Sheet1!F67</f>
        <v>0.3937113288048381</v>
      </c>
    </row>
    <row r="277" spans="1:15" ht="12.75">
      <c r="A277">
        <v>63</v>
      </c>
      <c r="B277" s="70">
        <f t="shared" si="9"/>
        <v>3389.6402640264023</v>
      </c>
      <c r="C277" s="70">
        <f>A277*Sheet1!D29</f>
        <v>1827</v>
      </c>
      <c r="E277" s="70">
        <f t="shared" si="10"/>
        <v>1562.6402640264025</v>
      </c>
      <c r="O277" s="112">
        <f>Sheet1!F67</f>
        <v>0.3937113288048381</v>
      </c>
    </row>
    <row r="278" spans="1:15" ht="12.75">
      <c r="A278">
        <v>64</v>
      </c>
      <c r="B278" s="70">
        <f t="shared" si="9"/>
        <v>3468.641602784617</v>
      </c>
      <c r="C278" s="70">
        <f>A278*Sheet1!D29</f>
        <v>1856</v>
      </c>
      <c r="E278" s="70">
        <f t="shared" si="10"/>
        <v>1612.641602784617</v>
      </c>
      <c r="O278" s="112">
        <f>Sheet1!F67</f>
        <v>0.3937113288048381</v>
      </c>
    </row>
    <row r="279" spans="1:15" ht="12.75">
      <c r="A279">
        <v>65</v>
      </c>
      <c r="B279" s="70">
        <f t="shared" si="9"/>
        <v>3548.430364200441</v>
      </c>
      <c r="C279" s="70">
        <f>A279*Sheet1!D29</f>
        <v>1885</v>
      </c>
      <c r="E279" s="70">
        <f t="shared" si="10"/>
        <v>1663.430364200441</v>
      </c>
      <c r="O279" s="112">
        <f>Sheet1!F67</f>
        <v>0.3937113288048381</v>
      </c>
    </row>
    <row r="280" spans="1:15" ht="12.75">
      <c r="A280">
        <v>66</v>
      </c>
      <c r="B280" s="70">
        <f t="shared" si="9"/>
        <v>3629.0065482738746</v>
      </c>
      <c r="C280" s="70">
        <f>A280*Sheet1!D29</f>
        <v>1914</v>
      </c>
      <c r="E280" s="70">
        <f t="shared" si="10"/>
        <v>1715.0065482738748</v>
      </c>
      <c r="O280" s="112">
        <f>Sheet1!F67</f>
        <v>0.3937113288048381</v>
      </c>
    </row>
    <row r="281" spans="1:15" ht="12.75">
      <c r="A281">
        <v>67</v>
      </c>
      <c r="B281" s="70">
        <f t="shared" si="9"/>
        <v>3710.370155004918</v>
      </c>
      <c r="C281" s="70">
        <f>A281*Sheet1!D29</f>
        <v>1943</v>
      </c>
      <c r="E281" s="70">
        <f t="shared" si="10"/>
        <v>1767.3701550049184</v>
      </c>
      <c r="O281" s="112">
        <f>Sheet1!F67</f>
        <v>0.3937113288048381</v>
      </c>
    </row>
    <row r="282" spans="1:15" ht="12.75">
      <c r="A282">
        <v>68</v>
      </c>
      <c r="B282" s="70">
        <f t="shared" si="9"/>
        <v>3792.5211843935713</v>
      </c>
      <c r="C282" s="70">
        <f>A282*Sheet1!D29</f>
        <v>1972</v>
      </c>
      <c r="E282" s="70">
        <f t="shared" si="10"/>
        <v>1820.5211843935715</v>
      </c>
      <c r="O282" s="112">
        <f>Sheet1!F67</f>
        <v>0.3937113288048381</v>
      </c>
    </row>
    <row r="283" spans="1:15" ht="12.75">
      <c r="A283">
        <v>69</v>
      </c>
      <c r="B283" s="70">
        <f t="shared" si="9"/>
        <v>3875.459636439834</v>
      </c>
      <c r="C283" s="70">
        <f>A283*Sheet1!D29</f>
        <v>2001</v>
      </c>
      <c r="E283" s="70">
        <f t="shared" si="10"/>
        <v>1874.4596364398342</v>
      </c>
      <c r="O283" s="112">
        <f>Sheet1!F67</f>
        <v>0.3937113288048381</v>
      </c>
    </row>
    <row r="284" spans="1:15" ht="12.75">
      <c r="A284">
        <v>70</v>
      </c>
      <c r="B284" s="70">
        <f t="shared" si="9"/>
        <v>3959.1855111437067</v>
      </c>
      <c r="C284" s="70">
        <f>A284*Sheet1!D29</f>
        <v>2030</v>
      </c>
      <c r="E284" s="70">
        <f t="shared" si="10"/>
        <v>1929.1855111437067</v>
      </c>
      <c r="O284" s="112">
        <f>Sheet1!F67</f>
        <v>0.3937113288048381</v>
      </c>
    </row>
    <row r="285" spans="1:15" ht="12.75">
      <c r="A285">
        <v>71</v>
      </c>
      <c r="B285" s="70">
        <f t="shared" si="9"/>
        <v>4043.698808505189</v>
      </c>
      <c r="C285" s="70">
        <f>A285*Sheet1!D29</f>
        <v>2059</v>
      </c>
      <c r="E285" s="70">
        <f t="shared" si="10"/>
        <v>1984.698808505189</v>
      </c>
      <c r="O285" s="112">
        <f>Sheet1!F67</f>
        <v>0.3937113288048381</v>
      </c>
    </row>
    <row r="286" spans="1:15" ht="12.75">
      <c r="A286">
        <v>72</v>
      </c>
      <c r="B286" s="70">
        <f t="shared" si="9"/>
        <v>4128.99952852428</v>
      </c>
      <c r="C286" s="70">
        <f>A286*Sheet1!D29</f>
        <v>2088</v>
      </c>
      <c r="E286" s="70">
        <f t="shared" si="10"/>
        <v>2040.9995285242808</v>
      </c>
      <c r="O286" s="112">
        <f>Sheet1!F67</f>
        <v>0.3937113288048381</v>
      </c>
    </row>
    <row r="287" spans="1:15" ht="12.75">
      <c r="A287">
        <v>73</v>
      </c>
      <c r="B287" s="70">
        <f t="shared" si="9"/>
        <v>4215.087671200982</v>
      </c>
      <c r="C287" s="70">
        <f>A287*Sheet1!D29</f>
        <v>2117</v>
      </c>
      <c r="E287" s="70">
        <f t="shared" si="10"/>
        <v>2098.087671200982</v>
      </c>
      <c r="O287" s="112">
        <f>Sheet1!F67</f>
        <v>0.3937113288048381</v>
      </c>
    </row>
    <row r="288" spans="1:15" ht="12.75">
      <c r="A288">
        <v>74</v>
      </c>
      <c r="B288" s="70">
        <f t="shared" si="9"/>
        <v>4301.963236535294</v>
      </c>
      <c r="C288" s="70">
        <f>A288*Sheet1!D29</f>
        <v>2146</v>
      </c>
      <c r="E288" s="70">
        <f t="shared" si="10"/>
        <v>2155.9632365352936</v>
      </c>
      <c r="O288" s="112">
        <f>Sheet1!F67</f>
        <v>0.3937113288048381</v>
      </c>
    </row>
    <row r="289" spans="1:15" ht="12.75">
      <c r="A289">
        <v>75</v>
      </c>
      <c r="B289" s="70">
        <f t="shared" si="9"/>
        <v>4389.626224527214</v>
      </c>
      <c r="C289" s="70">
        <f>A289*Sheet1!D29</f>
        <v>2175</v>
      </c>
      <c r="E289" s="70">
        <f t="shared" si="10"/>
        <v>2214.626224527214</v>
      </c>
      <c r="O289" s="112">
        <f>Sheet1!F67</f>
        <v>0.3937113288048381</v>
      </c>
    </row>
    <row r="290" spans="1:15" ht="12.75">
      <c r="A290">
        <v>76</v>
      </c>
      <c r="B290" s="70">
        <f t="shared" si="9"/>
        <v>4478.076635176745</v>
      </c>
      <c r="C290" s="70">
        <f>A290*Sheet1!D29</f>
        <v>2204</v>
      </c>
      <c r="E290" s="70">
        <f t="shared" si="10"/>
        <v>2274.0766351767447</v>
      </c>
      <c r="O290" s="112">
        <f>Sheet1!F67</f>
        <v>0.3937113288048381</v>
      </c>
    </row>
    <row r="291" spans="1:15" ht="12.75">
      <c r="A291">
        <v>77</v>
      </c>
      <c r="B291" s="70">
        <f t="shared" si="9"/>
        <v>4567.314468483885</v>
      </c>
      <c r="C291" s="70">
        <f>A291*Sheet1!D29</f>
        <v>2233</v>
      </c>
      <c r="E291" s="70">
        <f t="shared" si="10"/>
        <v>2334.3144684838853</v>
      </c>
      <c r="O291" s="112">
        <f>Sheet1!F67</f>
        <v>0.3937113288048381</v>
      </c>
    </row>
    <row r="292" spans="1:15" ht="12.75">
      <c r="A292">
        <v>78</v>
      </c>
      <c r="B292" s="70">
        <f t="shared" si="9"/>
        <v>4657.339724448635</v>
      </c>
      <c r="C292" s="70">
        <f>A292*Sheet1!D29</f>
        <v>2262</v>
      </c>
      <c r="E292" s="70">
        <f t="shared" si="10"/>
        <v>2395.339724448635</v>
      </c>
      <c r="O292" s="112">
        <f>Sheet1!F67</f>
        <v>0.3937113288048381</v>
      </c>
    </row>
    <row r="293" spans="1:15" ht="12.75">
      <c r="A293">
        <v>79</v>
      </c>
      <c r="B293" s="70">
        <f t="shared" si="9"/>
        <v>4748.152403070995</v>
      </c>
      <c r="C293" s="70">
        <f>A293*Sheet1!D29</f>
        <v>2291</v>
      </c>
      <c r="E293" s="70">
        <f t="shared" si="10"/>
        <v>2457.1524030709948</v>
      </c>
      <c r="O293" s="112">
        <f>Sheet1!F67</f>
        <v>0.3937113288048381</v>
      </c>
    </row>
    <row r="294" spans="1:15" ht="12.75">
      <c r="A294">
        <v>80</v>
      </c>
      <c r="B294" s="70">
        <f t="shared" si="9"/>
        <v>4839.752504350964</v>
      </c>
      <c r="C294" s="70">
        <f>A294*Sheet1!D29</f>
        <v>2320</v>
      </c>
      <c r="E294" s="70">
        <f t="shared" si="10"/>
        <v>2519.752504350964</v>
      </c>
      <c r="O294" s="112">
        <f>Sheet1!F67</f>
        <v>0.3937113288048381</v>
      </c>
    </row>
    <row r="295" spans="1:15" ht="12.75">
      <c r="A295">
        <v>81</v>
      </c>
      <c r="B295" s="70">
        <f t="shared" si="9"/>
        <v>4932.140028288542</v>
      </c>
      <c r="C295" s="70">
        <f>A295*Sheet1!D29</f>
        <v>2349</v>
      </c>
      <c r="E295" s="70">
        <f t="shared" si="10"/>
        <v>2583.140028288543</v>
      </c>
      <c r="O295" s="112">
        <f>Sheet1!F67</f>
        <v>0.3937113288048381</v>
      </c>
    </row>
    <row r="296" spans="1:15" ht="12.75">
      <c r="A296">
        <v>82</v>
      </c>
      <c r="B296" s="70">
        <f t="shared" si="9"/>
        <v>5025.314974883731</v>
      </c>
      <c r="C296" s="70">
        <f>A296*Sheet1!D29</f>
        <v>2378</v>
      </c>
      <c r="E296" s="70">
        <f t="shared" si="10"/>
        <v>2647.3149748837313</v>
      </c>
      <c r="O296" s="112">
        <f>Sheet1!F67</f>
        <v>0.3937113288048381</v>
      </c>
    </row>
    <row r="297" spans="1:15" ht="12.75">
      <c r="A297">
        <v>83</v>
      </c>
      <c r="B297" s="70">
        <f t="shared" si="9"/>
        <v>5119.27734413653</v>
      </c>
      <c r="C297" s="70">
        <f>A297*Sheet1!D29</f>
        <v>2407</v>
      </c>
      <c r="E297" s="70">
        <f t="shared" si="10"/>
        <v>2712.27734413653</v>
      </c>
      <c r="O297" s="112">
        <f>Sheet1!F67</f>
        <v>0.3937113288048381</v>
      </c>
    </row>
    <row r="298" spans="1:15" ht="12.75">
      <c r="A298">
        <v>84</v>
      </c>
      <c r="B298" s="70">
        <f t="shared" si="9"/>
        <v>5214.027136046938</v>
      </c>
      <c r="C298" s="70">
        <f>A298*Sheet1!D29</f>
        <v>2436</v>
      </c>
      <c r="E298" s="70">
        <f t="shared" si="10"/>
        <v>2778.027136046938</v>
      </c>
      <c r="O298" s="112">
        <f>Sheet1!F67</f>
        <v>0.3937113288048381</v>
      </c>
    </row>
    <row r="299" spans="1:15" ht="12.75">
      <c r="A299">
        <v>85</v>
      </c>
      <c r="B299" s="70">
        <f t="shared" si="9"/>
        <v>5309.564350614955</v>
      </c>
      <c r="C299" s="70">
        <f>A299*Sheet1!D29</f>
        <v>2465</v>
      </c>
      <c r="E299" s="70">
        <f t="shared" si="10"/>
        <v>2844.5643506149554</v>
      </c>
      <c r="O299" s="112">
        <f>Sheet1!F67</f>
        <v>0.3937113288048381</v>
      </c>
    </row>
    <row r="300" spans="1:15" ht="12.75">
      <c r="A300">
        <v>86</v>
      </c>
      <c r="B300" s="70">
        <f t="shared" si="9"/>
        <v>5405.888987840583</v>
      </c>
      <c r="C300" s="70">
        <f>A300*Sheet1!D29</f>
        <v>2494</v>
      </c>
      <c r="E300" s="70">
        <f t="shared" si="10"/>
        <v>2911.8889878405826</v>
      </c>
      <c r="O300" s="112">
        <f>Sheet1!F67</f>
        <v>0.3937113288048381</v>
      </c>
    </row>
    <row r="301" spans="1:15" ht="12.75">
      <c r="A301">
        <v>87</v>
      </c>
      <c r="B301" s="70">
        <f t="shared" si="9"/>
        <v>5503.001047723819</v>
      </c>
      <c r="C301" s="70">
        <f>A301*Sheet1!D29</f>
        <v>2523</v>
      </c>
      <c r="E301" s="70">
        <f t="shared" si="10"/>
        <v>2980.0010477238197</v>
      </c>
      <c r="O301" s="112">
        <f>Sheet1!F67</f>
        <v>0.3937113288048381</v>
      </c>
    </row>
    <row r="302" spans="1:15" ht="12.75">
      <c r="A302">
        <v>88</v>
      </c>
      <c r="B302" s="70">
        <f t="shared" si="9"/>
        <v>5600.9005302646665</v>
      </c>
      <c r="C302" s="70">
        <f>A302*Sheet1!D29</f>
        <v>2552</v>
      </c>
      <c r="E302" s="70">
        <f t="shared" si="10"/>
        <v>3048.9005302646665</v>
      </c>
      <c r="O302" s="112">
        <f>Sheet1!F67</f>
        <v>0.3937113288048381</v>
      </c>
    </row>
    <row r="303" spans="1:15" ht="12.75">
      <c r="A303">
        <v>89</v>
      </c>
      <c r="B303" s="70">
        <f t="shared" si="9"/>
        <v>5699.587435463123</v>
      </c>
      <c r="C303" s="70">
        <f>A303*Sheet1!D29</f>
        <v>2581</v>
      </c>
      <c r="E303" s="70">
        <f t="shared" si="10"/>
        <v>3118.587435463123</v>
      </c>
      <c r="O303" s="112">
        <f>Sheet1!F67</f>
        <v>0.3937113288048381</v>
      </c>
    </row>
    <row r="304" spans="1:15" ht="12.75">
      <c r="A304">
        <v>90</v>
      </c>
      <c r="B304" s="70">
        <f t="shared" si="9"/>
        <v>5799.061763319189</v>
      </c>
      <c r="C304" s="70">
        <f>A304*Sheet1!D29</f>
        <v>2610</v>
      </c>
      <c r="E304" s="70">
        <f t="shared" si="10"/>
        <v>3189.0617633191887</v>
      </c>
      <c r="O304" s="112">
        <f>Sheet1!F67</f>
        <v>0.3937113288048381</v>
      </c>
    </row>
    <row r="305" spans="1:15" ht="12.75">
      <c r="A305">
        <v>91</v>
      </c>
      <c r="B305" s="70">
        <f t="shared" si="9"/>
        <v>5899.323513832865</v>
      </c>
      <c r="C305" s="70">
        <f>A305*Sheet1!D29</f>
        <v>2639</v>
      </c>
      <c r="E305" s="70">
        <f t="shared" si="10"/>
        <v>3260.3235138328646</v>
      </c>
      <c r="O305" s="112">
        <f>Sheet1!F67</f>
        <v>0.3937113288048381</v>
      </c>
    </row>
    <row r="306" spans="1:15" ht="12.75">
      <c r="A306">
        <v>92</v>
      </c>
      <c r="B306" s="70">
        <f t="shared" si="9"/>
        <v>6000.37268700415</v>
      </c>
      <c r="C306" s="70">
        <f>A306*Sheet1!D29</f>
        <v>2668</v>
      </c>
      <c r="E306" s="70">
        <f t="shared" si="10"/>
        <v>3332.3726870041496</v>
      </c>
      <c r="O306" s="112">
        <f>Sheet1!F67</f>
        <v>0.3937113288048381</v>
      </c>
    </row>
    <row r="307" spans="1:15" ht="12.75">
      <c r="A307">
        <v>93</v>
      </c>
      <c r="B307" s="70">
        <f t="shared" si="9"/>
        <v>6102.209282833044</v>
      </c>
      <c r="C307" s="70">
        <f>A307*Sheet1!D29</f>
        <v>2697</v>
      </c>
      <c r="E307" s="70">
        <f t="shared" si="10"/>
        <v>3405.2092828330447</v>
      </c>
      <c r="O307" s="112">
        <f>Sheet1!F67</f>
        <v>0.3937113288048381</v>
      </c>
    </row>
    <row r="308" spans="1:15" ht="12.75">
      <c r="A308">
        <v>94</v>
      </c>
      <c r="B308" s="70">
        <f t="shared" si="9"/>
        <v>6204.83330131955</v>
      </c>
      <c r="C308" s="70">
        <f>A308*Sheet1!D29</f>
        <v>2726</v>
      </c>
      <c r="E308" s="70">
        <f t="shared" si="10"/>
        <v>3478.8333013195497</v>
      </c>
      <c r="O308" s="112">
        <f>Sheet1!F67</f>
        <v>0.3937113288048381</v>
      </c>
    </row>
    <row r="309" spans="1:15" ht="12.75">
      <c r="A309">
        <v>95</v>
      </c>
      <c r="B309" s="70">
        <f t="shared" si="9"/>
        <v>6308.244742463664</v>
      </c>
      <c r="C309" s="70">
        <f>A309*Sheet1!D29</f>
        <v>2755</v>
      </c>
      <c r="E309" s="70">
        <f t="shared" si="10"/>
        <v>3553.244742463664</v>
      </c>
      <c r="O309" s="112">
        <f>Sheet1!F67</f>
        <v>0.3937113288048381</v>
      </c>
    </row>
    <row r="310" spans="1:15" ht="12.75">
      <c r="A310">
        <v>96</v>
      </c>
      <c r="B310" s="70">
        <f t="shared" si="9"/>
        <v>6412.443606265388</v>
      </c>
      <c r="C310" s="70">
        <f>A310*Sheet1!D29</f>
        <v>2784</v>
      </c>
      <c r="E310" s="70">
        <f t="shared" si="10"/>
        <v>3628.443606265388</v>
      </c>
      <c r="O310" s="112">
        <f>Sheet1!F67</f>
        <v>0.3937113288048381</v>
      </c>
    </row>
    <row r="311" spans="1:15" ht="12.75">
      <c r="A311">
        <v>97</v>
      </c>
      <c r="B311" s="70">
        <f t="shared" si="9"/>
        <v>6517.429892724722</v>
      </c>
      <c r="C311" s="70">
        <f>A311*Sheet1!D29</f>
        <v>2813</v>
      </c>
      <c r="E311" s="70">
        <f t="shared" si="10"/>
        <v>3704.429892724722</v>
      </c>
      <c r="O311" s="112">
        <f>Sheet1!F67</f>
        <v>0.3937113288048381</v>
      </c>
    </row>
    <row r="312" spans="1:15" ht="12.75">
      <c r="A312">
        <v>98</v>
      </c>
      <c r="B312" s="70">
        <f t="shared" si="9"/>
        <v>6623.203601841666</v>
      </c>
      <c r="C312" s="70">
        <f>A312*Sheet1!D29</f>
        <v>2842</v>
      </c>
      <c r="E312" s="70">
        <f t="shared" si="10"/>
        <v>3781.203601841665</v>
      </c>
      <c r="O312" s="112">
        <f>Sheet1!F67</f>
        <v>0.3937113288048381</v>
      </c>
    </row>
    <row r="313" spans="1:15" ht="12.75">
      <c r="A313">
        <v>99</v>
      </c>
      <c r="B313" s="70">
        <f t="shared" si="9"/>
        <v>6729.764733616219</v>
      </c>
      <c r="C313" s="70">
        <f>A313*Sheet1!D29</f>
        <v>2871</v>
      </c>
      <c r="E313" s="70">
        <f t="shared" si="10"/>
        <v>3858.7647336162186</v>
      </c>
      <c r="O313" s="112">
        <f>Sheet1!F67</f>
        <v>0.3937113288048381</v>
      </c>
    </row>
    <row r="314" spans="1:15" ht="12.75">
      <c r="A314">
        <v>100</v>
      </c>
      <c r="B314" s="70">
        <f t="shared" si="9"/>
        <v>6837.113288048381</v>
      </c>
      <c r="C314" s="70">
        <f>A314*Sheet1!D29</f>
        <v>2900</v>
      </c>
      <c r="E314" s="70">
        <f t="shared" si="10"/>
        <v>3937.113288048381</v>
      </c>
      <c r="O314" s="112">
        <f>Sheet1!F67</f>
        <v>0.3937113288048381</v>
      </c>
    </row>
    <row r="315" spans="1:15" ht="12.75">
      <c r="A315">
        <v>105</v>
      </c>
      <c r="B315" s="70">
        <f t="shared" si="9"/>
        <v>7385.66740007334</v>
      </c>
      <c r="C315" s="70">
        <f>A315*Sheet1!D29</f>
        <v>3045</v>
      </c>
      <c r="E315" s="70">
        <f t="shared" si="10"/>
        <v>4340.66740007334</v>
      </c>
      <c r="O315" s="112">
        <f>Sheet1!F67</f>
        <v>0.3937113288048381</v>
      </c>
    </row>
    <row r="316" spans="1:15" ht="12.75">
      <c r="A316">
        <v>110</v>
      </c>
      <c r="B316" s="70">
        <f t="shared" si="9"/>
        <v>7953.907078538541</v>
      </c>
      <c r="C316" s="70">
        <f>A316*Sheet1!D29</f>
        <v>3190</v>
      </c>
      <c r="E316" s="70">
        <f t="shared" si="10"/>
        <v>4763.907078538541</v>
      </c>
      <c r="O316" s="112">
        <f>Sheet1!F67</f>
        <v>0.3937113288048381</v>
      </c>
    </row>
    <row r="317" spans="1:15" ht="12.75">
      <c r="A317">
        <v>115</v>
      </c>
      <c r="B317" s="70">
        <f t="shared" si="9"/>
        <v>8541.832323443985</v>
      </c>
      <c r="C317" s="70">
        <f>A317*Sheet1!D29</f>
        <v>3335</v>
      </c>
      <c r="E317" s="70">
        <f t="shared" si="10"/>
        <v>5206.832323443984</v>
      </c>
      <c r="O317" s="112">
        <f>Sheet1!F67</f>
        <v>0.3937113288048381</v>
      </c>
    </row>
    <row r="318" spans="1:15" ht="12.75">
      <c r="A318">
        <v>120</v>
      </c>
      <c r="B318" s="70">
        <f t="shared" si="9"/>
        <v>9149.443134789668</v>
      </c>
      <c r="C318" s="70">
        <f>A318*Sheet1!D29</f>
        <v>3480</v>
      </c>
      <c r="E318" s="70">
        <f t="shared" si="10"/>
        <v>5669.443134789669</v>
      </c>
      <c r="O318" s="112">
        <f>Sheet1!F67</f>
        <v>0.3937113288048381</v>
      </c>
    </row>
    <row r="319" spans="1:15" ht="12.75">
      <c r="A319">
        <v>125</v>
      </c>
      <c r="B319" s="70">
        <f t="shared" si="9"/>
        <v>9776.739512575596</v>
      </c>
      <c r="C319" s="70">
        <f>A319*Sheet1!D29</f>
        <v>3625</v>
      </c>
      <c r="E319" s="70">
        <f t="shared" si="10"/>
        <v>6151.739512575596</v>
      </c>
      <c r="O319" s="112">
        <f>Sheet1!F67</f>
        <v>0.3937113288048381</v>
      </c>
    </row>
    <row r="320" spans="1:15" ht="12.75">
      <c r="A320">
        <v>130</v>
      </c>
      <c r="B320" s="70">
        <f t="shared" si="9"/>
        <v>10423.721456801764</v>
      </c>
      <c r="C320" s="70">
        <f>A320*Sheet1!D29</f>
        <v>3770</v>
      </c>
      <c r="E320" s="70">
        <f t="shared" si="10"/>
        <v>6653.721456801764</v>
      </c>
      <c r="O320" s="112">
        <f>Sheet1!F67</f>
        <v>0.3937113288048381</v>
      </c>
    </row>
    <row r="321" spans="1:15" ht="12.75">
      <c r="A321">
        <v>135</v>
      </c>
      <c r="B321" s="70">
        <f t="shared" si="9"/>
        <v>11090.388967468174</v>
      </c>
      <c r="C321" s="70">
        <f>A321*Sheet1!D29</f>
        <v>3915</v>
      </c>
      <c r="E321" s="70">
        <f t="shared" si="10"/>
        <v>7175.388967468175</v>
      </c>
      <c r="O321" s="112">
        <f>Sheet1!F67</f>
        <v>0.3937113288048381</v>
      </c>
    </row>
    <row r="322" spans="1:15" ht="12.75">
      <c r="A322">
        <v>140</v>
      </c>
      <c r="B322" s="70">
        <f t="shared" si="9"/>
        <v>11776.742044574827</v>
      </c>
      <c r="C322" s="70">
        <f>A322*Sheet1!D29</f>
        <v>4060</v>
      </c>
      <c r="E322" s="70">
        <f t="shared" si="10"/>
        <v>7716.742044574827</v>
      </c>
      <c r="O322" s="112">
        <f>Sheet1!F67</f>
        <v>0.3937113288048381</v>
      </c>
    </row>
    <row r="323" spans="1:15" ht="12.75">
      <c r="A323">
        <v>145</v>
      </c>
      <c r="B323" s="70">
        <f t="shared" si="9"/>
        <v>12482.780688121722</v>
      </c>
      <c r="C323" s="70">
        <f>A323*Sheet1!D29</f>
        <v>4205</v>
      </c>
      <c r="E323" s="70">
        <f t="shared" si="10"/>
        <v>8277.780688121722</v>
      </c>
      <c r="O323" s="112">
        <f>Sheet1!F67</f>
        <v>0.3937113288048381</v>
      </c>
    </row>
    <row r="324" spans="1:15" ht="12.75">
      <c r="A324">
        <v>150</v>
      </c>
      <c r="B324" s="70">
        <f t="shared" si="9"/>
        <v>13208.504898108857</v>
      </c>
      <c r="C324" s="70">
        <f>A324*Sheet1!D29</f>
        <v>4350</v>
      </c>
      <c r="E324" s="70">
        <f t="shared" si="10"/>
        <v>8858.504898108857</v>
      </c>
      <c r="O324" s="112">
        <f>Sheet1!F67</f>
        <v>0.3937113288048381</v>
      </c>
    </row>
    <row r="325" spans="1:15" ht="12.75">
      <c r="A325">
        <v>155</v>
      </c>
      <c r="B325" s="70">
        <f aca="true" t="shared" si="11" ref="B325:B334">C325+E325</f>
        <v>13953.914674536236</v>
      </c>
      <c r="C325" s="70">
        <f>A325*Sheet1!D29</f>
        <v>4495</v>
      </c>
      <c r="E325" s="70">
        <f aca="true" t="shared" si="12" ref="E325:E334">(A325*A325)*O325</f>
        <v>9458.914674536236</v>
      </c>
      <c r="O325" s="112">
        <f>Sheet1!F67</f>
        <v>0.3937113288048381</v>
      </c>
    </row>
    <row r="326" spans="1:15" ht="12.75">
      <c r="A326">
        <v>160</v>
      </c>
      <c r="B326" s="70">
        <f t="shared" si="11"/>
        <v>14719.010017403856</v>
      </c>
      <c r="C326" s="70">
        <f>A326*Sheet1!D29</f>
        <v>4640</v>
      </c>
      <c r="E326" s="70">
        <f t="shared" si="12"/>
        <v>10079.010017403856</v>
      </c>
      <c r="O326" s="112">
        <f>Sheet1!F67</f>
        <v>0.3937113288048381</v>
      </c>
    </row>
    <row r="327" spans="1:15" ht="12.75">
      <c r="A327">
        <v>165</v>
      </c>
      <c r="B327" s="70">
        <f t="shared" si="11"/>
        <v>15503.790926711717</v>
      </c>
      <c r="C327" s="70">
        <f>A327*Sheet1!D29</f>
        <v>4785</v>
      </c>
      <c r="E327" s="70">
        <f t="shared" si="12"/>
        <v>10718.790926711717</v>
      </c>
      <c r="O327" s="112">
        <f>Sheet1!F67</f>
        <v>0.3937113288048381</v>
      </c>
    </row>
    <row r="328" spans="1:15" ht="12.75">
      <c r="A328">
        <v>170</v>
      </c>
      <c r="B328" s="70">
        <f t="shared" si="11"/>
        <v>16308.257402459822</v>
      </c>
      <c r="C328" s="70">
        <f>A328*Sheet1!D29</f>
        <v>4930</v>
      </c>
      <c r="E328" s="70">
        <f t="shared" si="12"/>
        <v>11378.257402459822</v>
      </c>
      <c r="O328" s="112">
        <f>Sheet1!F67</f>
        <v>0.3937113288048381</v>
      </c>
    </row>
    <row r="329" spans="1:15" ht="12.75">
      <c r="A329">
        <v>175</v>
      </c>
      <c r="B329" s="70">
        <f t="shared" si="11"/>
        <v>17132.40944464817</v>
      </c>
      <c r="C329" s="70">
        <f>A329*Sheet1!D29</f>
        <v>5075</v>
      </c>
      <c r="E329" s="70">
        <f t="shared" si="12"/>
        <v>12057.409444648167</v>
      </c>
      <c r="O329" s="112">
        <f>Sheet1!F67</f>
        <v>0.3937113288048381</v>
      </c>
    </row>
    <row r="330" spans="1:15" ht="12.75">
      <c r="A330">
        <v>180</v>
      </c>
      <c r="B330" s="70">
        <f t="shared" si="11"/>
        <v>17976.247053276755</v>
      </c>
      <c r="C330" s="70">
        <f>A330*Sheet1!D29</f>
        <v>5220</v>
      </c>
      <c r="E330" s="70">
        <f t="shared" si="12"/>
        <v>12756.247053276755</v>
      </c>
      <c r="O330" s="112">
        <f>Sheet1!F67</f>
        <v>0.3937113288048381</v>
      </c>
    </row>
    <row r="331" spans="1:15" ht="12.75">
      <c r="A331">
        <v>185</v>
      </c>
      <c r="B331" s="70">
        <f t="shared" si="11"/>
        <v>18839.770228345584</v>
      </c>
      <c r="C331" s="70">
        <f>A331*Sheet1!D29</f>
        <v>5365</v>
      </c>
      <c r="E331" s="70">
        <f t="shared" si="12"/>
        <v>13474.770228345584</v>
      </c>
      <c r="O331" s="112">
        <f>Sheet1!F67</f>
        <v>0.3937113288048381</v>
      </c>
    </row>
    <row r="332" spans="1:15" ht="12.75">
      <c r="A332">
        <v>190</v>
      </c>
      <c r="B332" s="70">
        <f t="shared" si="11"/>
        <v>19722.978969854656</v>
      </c>
      <c r="C332" s="70">
        <f>A332*Sheet1!D29</f>
        <v>5510</v>
      </c>
      <c r="E332" s="70">
        <f t="shared" si="12"/>
        <v>14212.978969854656</v>
      </c>
      <c r="O332" s="112">
        <f>Sheet1!F67</f>
        <v>0.3937113288048381</v>
      </c>
    </row>
    <row r="333" spans="1:15" ht="12.75">
      <c r="A333">
        <v>195</v>
      </c>
      <c r="B333" s="70">
        <f t="shared" si="11"/>
        <v>20625.87327780397</v>
      </c>
      <c r="C333" s="70">
        <f>A333*Sheet1!D29</f>
        <v>5655</v>
      </c>
      <c r="E333" s="70">
        <f t="shared" si="12"/>
        <v>14970.873277803968</v>
      </c>
      <c r="O333" s="112">
        <f>Sheet1!F67</f>
        <v>0.3937113288048381</v>
      </c>
    </row>
    <row r="334" spans="1:15" ht="12.75">
      <c r="A334">
        <v>200</v>
      </c>
      <c r="B334" s="70">
        <f t="shared" si="11"/>
        <v>21548.453152193524</v>
      </c>
      <c r="C334" s="70">
        <f>A334*Sheet1!D29</f>
        <v>5800</v>
      </c>
      <c r="E334" s="70">
        <f t="shared" si="12"/>
        <v>15748.453152193524</v>
      </c>
      <c r="O334" s="112">
        <f>Sheet1!F67</f>
        <v>0.3937113288048381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T400</dc:creator>
  <cp:keywords/>
  <dc:description/>
  <cp:lastModifiedBy>Ausserhuber</cp:lastModifiedBy>
  <dcterms:created xsi:type="dcterms:W3CDTF">2010-09-12T17:15:02Z</dcterms:created>
  <dcterms:modified xsi:type="dcterms:W3CDTF">2020-04-10T21:24:48Z</dcterms:modified>
  <cp:category/>
  <cp:version/>
  <cp:contentType/>
  <cp:contentStatus/>
</cp:coreProperties>
</file>