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<sst xmlns="http://schemas.openxmlformats.org/spreadsheetml/2006/main" count="206" uniqueCount="140">
  <si>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</si>
  <si>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</si>
  <si>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</si>
  <si>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</si>
  <si>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</si>
  <si>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</si>
  <si>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</si>
  <si>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</si>
  <si>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</si>
  <si>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</si>
  <si>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</si>
  <si>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</si>
  <si>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</si>
  <si>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</si>
  <si>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</si>
  <si>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</si>
  <si>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</si>
  <si>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</si>
  <si>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</si>
  <si>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</si>
  <si>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</si>
  <si>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</si>
  <si>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</si>
  <si>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</si>
  <si>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</si>
  <si>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</si>
  <si>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</si>
  <si>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</si>
  <si>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</si>
  <si>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</si>
  <si>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</si>
  <si>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</si>
  <si>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</si>
  <si>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</si>
  <si>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</si>
  <si>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</si>
  <si>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</si>
  <si>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</si>
  <si>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</si>
  <si>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</si>
  <si>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</si>
  <si>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</si>
  <si>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</si>
  <si>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</si>
  <si>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</si>
  <si>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</si>
  <si>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</si>
  <si>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</si>
  <si>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</si>
  <si>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</si>
  <si>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</si>
  <si>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</si>
  <si>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</si>
  <si>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</si>
  <si>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</si>
  <si>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</si>
  <si>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</si>
  <si>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</si>
  <si>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</si>
  <si>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</si>
  <si>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</si>
  <si>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</si>
  <si>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</si>
  <si>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</si>
  <si>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</si>
  <si>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</si>
  <si>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</si>
  <si>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</si>
  <si>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</si>
  <si>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</si>
  <si>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</si>
  <si>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</si>
  <si>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</si>
  <si>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</si>
  <si>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</si>
  <si>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</si>
  <si>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</si>
  <si>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</si>
  <si>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</si>
  <si>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</si>
  <si>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</si>
  <si>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</si>
  <si>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</si>
  <si>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</si>
  <si>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</si>
  <si>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</si>
  <si>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</si>
  <si>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</si>
  <si>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</si>
  <si>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</si>
  <si>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</si>
  <si>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</si>
  <si>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</si>
  <si>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</si>
  <si>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</si>
  <si>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</si>
  <si>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</si>
  <si>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</si>
  <si>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</si>
  <si>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</si>
  <si>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</si>
  <si>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</si>
  <si>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</si>
  <si>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</si>
  <si>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</si>
  <si>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</si>
  <si>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</si>
  <si>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</si>
  <si>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</si>
  <si>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</si>
  <si>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</si>
  <si>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</si>
  <si>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</si>
  <si>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</si>
  <si>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</si>
  <si>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</si>
  <si>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</si>
  <si>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</si>
  <si>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</si>
  <si>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</si>
  <si>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</si>
  <si>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</si>
  <si>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</si>
  <si>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</si>
  <si>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</si>
  <si>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</si>
  <si>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</si>
  <si>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</si>
  <si>
    <t>Scheibengenerator Berechnung V1.7</t>
  </si>
  <si>
    <t>Querschnitt</t>
  </si>
  <si>
    <t>max. Strom</t>
  </si>
  <si>
    <t>AC</t>
  </si>
  <si>
    <t>DC</t>
  </si>
  <si>
    <t>nicht wesentlich mehr als Feld G42, sonst nur kurzzeitig!</t>
  </si>
  <si>
    <t>zulässige Stromdichte [A/mm²]</t>
  </si>
  <si>
    <t>Kontrolle Luftspalt</t>
  </si>
  <si>
    <t>parallel</t>
  </si>
  <si>
    <t>16M-12S</t>
  </si>
  <si>
    <t>Magnet Innendurchmesser real</t>
  </si>
  <si>
    <t>Magnet Aussendruchmesser real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</si>
</sst>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5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sz val="13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4.25"/>
      <color indexed="8"/>
      <name val="Arial"/>
      <family val="0"/>
    </font>
    <font>
      <b/>
      <sz val="17.25"/>
      <color indexed="8"/>
      <name val="Arial"/>
      <family val="0"/>
    </font>
    <font>
      <b/>
      <sz val="1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4" fontId="0" fillId="0" borderId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/>
    </xf>
    <xf numFmtId="0" fontId="1" fillId="36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0" xfId="0" applyFont="1" applyFill="1" applyAlignment="1">
      <alignment horizontal="right"/>
    </xf>
    <xf numFmtId="166" fontId="0" fillId="36" borderId="21" xfId="0" applyNumberFormat="1" applyFill="1" applyBorder="1" applyAlignment="1">
      <alignment/>
    </xf>
    <xf numFmtId="0" fontId="1" fillId="34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2" fontId="0" fillId="36" borderId="21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7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0" fontId="0" fillId="37" borderId="18" xfId="0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7" borderId="0" xfId="0" applyFont="1" applyFill="1" applyAlignment="1">
      <alignment horizontal="right"/>
    </xf>
    <xf numFmtId="0" fontId="0" fillId="36" borderId="20" xfId="0" applyFill="1" applyBorder="1" applyAlignment="1">
      <alignment/>
    </xf>
    <xf numFmtId="0" fontId="1" fillId="37" borderId="16" xfId="0" applyFont="1" applyFill="1" applyBorder="1" applyAlignment="1">
      <alignment/>
    </xf>
    <xf numFmtId="0" fontId="0" fillId="37" borderId="0" xfId="0" applyFill="1" applyBorder="1" applyAlignment="1">
      <alignment/>
    </xf>
    <xf numFmtId="2" fontId="0" fillId="36" borderId="24" xfId="0" applyNumberFormat="1" applyFill="1" applyBorder="1" applyAlignment="1">
      <alignment/>
    </xf>
    <xf numFmtId="0" fontId="0" fillId="37" borderId="29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2" fontId="0" fillId="37" borderId="0" xfId="0" applyNumberFormat="1" applyFill="1" applyAlignment="1">
      <alignment/>
    </xf>
    <xf numFmtId="0" fontId="0" fillId="37" borderId="30" xfId="0" applyFont="1" applyFill="1" applyBorder="1" applyAlignment="1">
      <alignment/>
    </xf>
    <xf numFmtId="2" fontId="0" fillId="36" borderId="20" xfId="0" applyNumberForma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37" borderId="0" xfId="0" applyFont="1" applyFill="1" applyBorder="1" applyAlignment="1">
      <alignment horizontal="right"/>
    </xf>
    <xf numFmtId="0" fontId="0" fillId="37" borderId="26" xfId="0" applyFill="1" applyBorder="1" applyAlignment="1">
      <alignment/>
    </xf>
    <xf numFmtId="0" fontId="0" fillId="37" borderId="26" xfId="0" applyFont="1" applyFill="1" applyBorder="1" applyAlignment="1">
      <alignment horizontal="right"/>
    </xf>
    <xf numFmtId="0" fontId="0" fillId="37" borderId="27" xfId="0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3" xfId="0" applyFill="1" applyBorder="1" applyAlignment="1">
      <alignment/>
    </xf>
    <xf numFmtId="0" fontId="0" fillId="35" borderId="0" xfId="0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ill="1" applyBorder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right"/>
    </xf>
    <xf numFmtId="0" fontId="0" fillId="36" borderId="21" xfId="0" applyFill="1" applyBorder="1" applyAlignment="1">
      <alignment/>
    </xf>
    <xf numFmtId="0" fontId="0" fillId="35" borderId="36" xfId="0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23" xfId="0" applyFont="1" applyFill="1" applyBorder="1" applyAlignment="1">
      <alignment/>
    </xf>
    <xf numFmtId="1" fontId="0" fillId="37" borderId="0" xfId="0" applyNumberFormat="1" applyFill="1" applyAlignment="1">
      <alignment/>
    </xf>
    <xf numFmtId="0" fontId="0" fillId="40" borderId="16" xfId="0" applyFont="1" applyFill="1" applyBorder="1" applyAlignment="1">
      <alignment/>
    </xf>
    <xf numFmtId="1" fontId="0" fillId="36" borderId="21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37" borderId="40" xfId="0" applyFill="1" applyBorder="1" applyAlignment="1">
      <alignment/>
    </xf>
    <xf numFmtId="0" fontId="0" fillId="37" borderId="25" xfId="0" applyFill="1" applyBorder="1" applyAlignment="1">
      <alignment/>
    </xf>
    <xf numFmtId="0" fontId="1" fillId="35" borderId="16" xfId="0" applyFont="1" applyFill="1" applyBorder="1" applyAlignment="1">
      <alignment/>
    </xf>
    <xf numFmtId="2" fontId="1" fillId="38" borderId="21" xfId="0" applyNumberFormat="1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2" fontId="0" fillId="36" borderId="22" xfId="0" applyNumberFormat="1" applyFill="1" applyBorder="1" applyAlignment="1">
      <alignment/>
    </xf>
    <xf numFmtId="2" fontId="0" fillId="37" borderId="0" xfId="0" applyNumberFormat="1" applyFill="1" applyBorder="1" applyAlignment="1">
      <alignment/>
    </xf>
    <xf numFmtId="0" fontId="0" fillId="35" borderId="41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2" fontId="1" fillId="34" borderId="20" xfId="0" applyNumberFormat="1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166" fontId="0" fillId="36" borderId="20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left"/>
    </xf>
    <xf numFmtId="166" fontId="0" fillId="36" borderId="22" xfId="0" applyNumberFormat="1" applyFont="1" applyFill="1" applyBorder="1" applyAlignment="1">
      <alignment horizontal="right"/>
    </xf>
    <xf numFmtId="2" fontId="1" fillId="34" borderId="43" xfId="0" applyNumberFormat="1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166" fontId="1" fillId="36" borderId="22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166" fontId="7" fillId="36" borderId="22" xfId="0" applyNumberFormat="1" applyFont="1" applyFill="1" applyBorder="1" applyAlignment="1">
      <alignment horizontal="right"/>
    </xf>
    <xf numFmtId="2" fontId="0" fillId="37" borderId="18" xfId="0" applyNumberFormat="1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37" borderId="18" xfId="0" applyNumberFormat="1" applyFill="1" applyBorder="1" applyAlignment="1">
      <alignment/>
    </xf>
    <xf numFmtId="0" fontId="0" fillId="37" borderId="44" xfId="0" applyFont="1" applyFill="1" applyBorder="1" applyAlignment="1">
      <alignment/>
    </xf>
    <xf numFmtId="0" fontId="0" fillId="0" borderId="46" xfId="0" applyBorder="1" applyAlignment="1">
      <alignment/>
    </xf>
    <xf numFmtId="10" fontId="0" fillId="0" borderId="0" xfId="0" applyNumberFormat="1" applyFill="1" applyAlignment="1">
      <alignment/>
    </xf>
    <xf numFmtId="0" fontId="0" fillId="37" borderId="47" xfId="0" applyFont="1" applyFill="1" applyBorder="1" applyAlignment="1">
      <alignment/>
    </xf>
    <xf numFmtId="166" fontId="0" fillId="36" borderId="24" xfId="0" applyNumberFormat="1" applyFont="1" applyFill="1" applyBorder="1" applyAlignment="1">
      <alignment horizontal="right"/>
    </xf>
    <xf numFmtId="2" fontId="0" fillId="37" borderId="0" xfId="0" applyNumberFormat="1" applyFont="1" applyFill="1" applyBorder="1" applyAlignment="1">
      <alignment horizontal="left"/>
    </xf>
    <xf numFmtId="0" fontId="0" fillId="37" borderId="17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166" fontId="0" fillId="37" borderId="26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39" xfId="0" applyFill="1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2" fontId="0" fillId="0" borderId="0" xfId="0" applyNumberFormat="1" applyAlignment="1">
      <alignment/>
    </xf>
    <xf numFmtId="0" fontId="0" fillId="35" borderId="0" xfId="0" applyFill="1" applyAlignment="1">
      <alignment horizontal="right" indent="1"/>
    </xf>
    <xf numFmtId="0" fontId="0" fillId="35" borderId="0" xfId="0" applyFill="1" applyAlignment="1">
      <alignment horizontal="right"/>
    </xf>
    <xf numFmtId="166" fontId="1" fillId="34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2" fontId="1" fillId="36" borderId="21" xfId="0" applyNumberFormat="1" applyFont="1" applyFill="1" applyBorder="1" applyAlignment="1">
      <alignment/>
    </xf>
    <xf numFmtId="2" fontId="1" fillId="36" borderId="20" xfId="0" applyNumberFormat="1" applyFont="1" applyFill="1" applyBorder="1" applyAlignment="1">
      <alignment/>
    </xf>
    <xf numFmtId="2" fontId="1" fillId="36" borderId="22" xfId="0" applyNumberFormat="1" applyFont="1" applyFill="1" applyBorder="1" applyAlignment="1">
      <alignment/>
    </xf>
    <xf numFmtId="2" fontId="1" fillId="36" borderId="24" xfId="0" applyNumberFormat="1" applyFont="1" applyFill="1" applyBorder="1" applyAlignment="1">
      <alignment/>
    </xf>
    <xf numFmtId="2" fontId="0" fillId="38" borderId="21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166" fontId="53" fillId="36" borderId="22" xfId="0" applyNumberFormat="1" applyFont="1" applyFill="1" applyBorder="1" applyAlignment="1">
      <alignment horizontal="right"/>
    </xf>
    <xf numFmtId="0" fontId="0" fillId="37" borderId="0" xfId="0" applyFill="1" applyAlignment="1">
      <alignment horizontal="left" indent="1"/>
    </xf>
    <xf numFmtId="2" fontId="54" fillId="36" borderId="21" xfId="0" applyNumberFormat="1" applyFont="1" applyFill="1" applyBorder="1" applyAlignment="1">
      <alignment/>
    </xf>
    <xf numFmtId="2" fontId="53" fillId="34" borderId="24" xfId="0" applyNumberFormat="1" applyFont="1" applyFill="1" applyBorder="1" applyAlignment="1">
      <alignment horizontal="left"/>
    </xf>
    <xf numFmtId="0" fontId="52" fillId="34" borderId="20" xfId="0" applyFont="1" applyFill="1" applyBorder="1" applyAlignment="1">
      <alignment/>
    </xf>
    <xf numFmtId="1" fontId="1" fillId="36" borderId="21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0" fontId="52" fillId="34" borderId="21" xfId="0" applyFont="1" applyFill="1" applyBorder="1" applyAlignment="1">
      <alignment/>
    </xf>
    <xf numFmtId="0" fontId="52" fillId="34" borderId="22" xfId="0" applyFont="1" applyFill="1" applyBorder="1" applyAlignment="1">
      <alignment/>
    </xf>
    <xf numFmtId="2" fontId="55" fillId="36" borderId="24" xfId="0" applyNumberFormat="1" applyFont="1" applyFill="1" applyBorder="1" applyAlignment="1">
      <alignment/>
    </xf>
    <xf numFmtId="2" fontId="0" fillId="36" borderId="20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5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55"/>
          <c:w val="0.78875"/>
          <c:h val="0.7485"/>
        </c:manualLayout>
      </c:layout>
      <c:scatterChart>
        <c:scatterStyle val="lineMarker"/>
        <c:varyColors val="0"/>
        <c:ser>
          <c:idx val="0"/>
          <c:order val="0"/>
          <c:tx>
            <c:v>Generator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#N/A</c:v>
                </c:pt>
                <c:pt idx="1">
                  <c:v>13</c:v>
                </c:pt>
                <c:pt idx="2">
                  <c:v>26</c:v>
                </c:pt>
                <c:pt idx="3">
                  <c:v>39</c:v>
                </c:pt>
                <c:pt idx="4">
                  <c:v>52</c:v>
                </c:pt>
                <c:pt idx="5">
                  <c:v>78</c:v>
                </c:pt>
                <c:pt idx="6">
                  <c:v>117</c:v>
                </c:pt>
                <c:pt idx="7">
                  <c:v>143</c:v>
                </c:pt>
                <c:pt idx="8">
                  <c:v>195</c:v>
                </c:pt>
                <c:pt idx="9">
                  <c:v>247</c:v>
                </c:pt>
                <c:pt idx="10">
                  <c:v>299</c:v>
                </c:pt>
                <c:pt idx="11">
                  <c:v>364</c:v>
                </c:pt>
                <c:pt idx="12">
                  <c:v>442</c:v>
                </c:pt>
                <c:pt idx="13">
                  <c:v>520</c:v>
                </c:pt>
                <c:pt idx="14">
                  <c:v>611</c:v>
                </c:pt>
                <c:pt idx="15">
                  <c:v>702</c:v>
                </c:pt>
                <c:pt idx="16">
                  <c:v>806</c:v>
                </c:pt>
                <c:pt idx="17">
                  <c:v>910</c:v>
                </c:pt>
                <c:pt idx="18">
                  <c:v>1014</c:v>
                </c:pt>
                <c:pt idx="19">
                  <c:v>1131</c:v>
                </c:pt>
                <c:pt idx="20">
                  <c:v>1261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4261961"/>
        <c:axId val="38357650"/>
      </c:scatterChart>
      <c:valAx>
        <c:axId val="4261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7650"/>
        <c:crossesAt val="0"/>
        <c:crossBetween val="midCat"/>
        <c:dispUnits/>
        <c:majorUnit val="1"/>
      </c:valAx>
      <c:valAx>
        <c:axId val="38357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961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"/>
          <c:y val="0.43875"/>
          <c:w val="0.144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075"/>
          <c:w val="0.81575"/>
          <c:h val="0.76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#N/A</c:v>
                </c:pt>
                <c:pt idx="1">
                  <c:v>13</c:v>
                </c:pt>
                <c:pt idx="2">
                  <c:v>26</c:v>
                </c:pt>
                <c:pt idx="3">
                  <c:v>39</c:v>
                </c:pt>
                <c:pt idx="4">
                  <c:v>52</c:v>
                </c:pt>
                <c:pt idx="5">
                  <c:v>78</c:v>
                </c:pt>
                <c:pt idx="6">
                  <c:v>117</c:v>
                </c:pt>
                <c:pt idx="7">
                  <c:v>156</c:v>
                </c:pt>
                <c:pt idx="8">
                  <c:v>195</c:v>
                </c:pt>
                <c:pt idx="9">
                  <c:v>247</c:v>
                </c:pt>
                <c:pt idx="10">
                  <c:v>312</c:v>
                </c:pt>
                <c:pt idx="11">
                  <c:v>377</c:v>
                </c:pt>
                <c:pt idx="12">
                  <c:v>455</c:v>
                </c:pt>
                <c:pt idx="13">
                  <c:v>546</c:v>
                </c:pt>
                <c:pt idx="14">
                  <c:v>637</c:v>
                </c:pt>
                <c:pt idx="15">
                  <c:v>741</c:v>
                </c:pt>
                <c:pt idx="16">
                  <c:v>858</c:v>
                </c:pt>
                <c:pt idx="17">
                  <c:v>975</c:v>
                </c:pt>
                <c:pt idx="18">
                  <c:v>1105</c:v>
                </c:pt>
                <c:pt idx="19">
                  <c:v>1248</c:v>
                </c:pt>
                <c:pt idx="20">
                  <c:v>1391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9674531"/>
        <c:axId val="19961916"/>
      </c:scatterChart>
      <c:valAx>
        <c:axId val="967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61916"/>
        <c:crossesAt val="0"/>
        <c:crossBetween val="midCat"/>
        <c:dispUnits/>
        <c:majorUnit val="1"/>
      </c:valAx>
      <c:valAx>
        <c:axId val="19961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74531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8"/>
          <c:y val="0.44275"/>
          <c:w val="0.1165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228600</xdr:rowOff>
    </xdr:from>
    <xdr:to>
      <xdr:col>7</xdr:col>
      <xdr:colOff>9525</xdr:colOff>
      <xdr:row>124</xdr:row>
      <xdr:rowOff>0</xdr:rowOff>
    </xdr:to>
    <xdr:graphicFrame>
      <xdr:nvGraphicFramePr>
        <xdr:cNvPr id="1" name="Diagramm 1"/>
        <xdr:cNvGraphicFramePr/>
      </xdr:nvGraphicFramePr>
      <xdr:xfrm>
        <a:off x="295275" y="15935325"/>
        <a:ext cx="85248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219075</xdr:rowOff>
    </xdr:from>
    <xdr:to>
      <xdr:col>7</xdr:col>
      <xdr:colOff>9525</xdr:colOff>
      <xdr:row>154</xdr:row>
      <xdr:rowOff>152400</xdr:rowOff>
    </xdr:to>
    <xdr:graphicFrame>
      <xdr:nvGraphicFramePr>
        <xdr:cNvPr id="2" name="Diagramm 2"/>
        <xdr:cNvGraphicFramePr/>
      </xdr:nvGraphicFramePr>
      <xdr:xfrm>
        <a:off x="304800" y="20688300"/>
        <a:ext cx="85153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85725</xdr:colOff>
      <xdr:row>2</xdr:row>
      <xdr:rowOff>57150</xdr:rowOff>
    </xdr:from>
    <xdr:to>
      <xdr:col>15</xdr:col>
      <xdr:colOff>600075</xdr:colOff>
      <xdr:row>25</xdr:row>
      <xdr:rowOff>133350</xdr:rowOff>
    </xdr:to>
    <xdr:pic>
      <xdr:nvPicPr>
        <xdr:cNvPr id="3" name="Picture 6" descr="legend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25075" y="447675"/>
          <a:ext cx="417195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80" zoomScaleNormal="80" zoomScalePageLayoutView="0" workbookViewId="0" topLeftCell="A1">
      <selection activeCell="D15" sqref="D15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4" max="4" width="9.140625" style="0" customWidth="1"/>
    <col min="5" max="5" width="28.57421875" style="0" customWidth="1"/>
    <col min="6" max="6" width="19.7109375" style="0" customWidth="1"/>
    <col min="7" max="7" width="15.7109375" style="0" customWidth="1"/>
    <col min="8" max="8" width="9.28125" style="0" customWidth="1"/>
  </cols>
  <sheetData>
    <row r="1" spans="2:5" s="1" customFormat="1" ht="18">
      <c r="B1" s="2" t="s">
        <v>128</v>
      </c>
      <c r="E1" s="2" t="s">
        <v>137</v>
      </c>
    </row>
    <row r="2" ht="12.75">
      <c r="G2" s="3"/>
    </row>
    <row r="3" spans="2:7" ht="12.75">
      <c r="B3" s="4" t="s">
        <v>0</v>
      </c>
      <c r="C3" s="5" t="s">
        <v>1</v>
      </c>
      <c r="D3" s="6"/>
      <c r="E3" s="7"/>
      <c r="F3" s="8" t="s">
        <v>2</v>
      </c>
      <c r="G3" s="9" t="s">
        <v>3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4</v>
      </c>
      <c r="C5" s="12" t="s">
        <v>5</v>
      </c>
      <c r="D5" s="128">
        <v>5.5</v>
      </c>
      <c r="E5" s="16" t="s">
        <v>6</v>
      </c>
      <c r="F5" s="17">
        <f>(D6*D5*60)/(2*PI()*(D7/2))</f>
        <v>153.18663272594927</v>
      </c>
      <c r="G5" s="13" t="s">
        <v>7</v>
      </c>
    </row>
    <row r="6" spans="2:7" ht="12.75">
      <c r="B6" s="14" t="s">
        <v>8</v>
      </c>
      <c r="C6" s="12" t="s">
        <v>9</v>
      </c>
      <c r="D6" s="18">
        <v>3.5</v>
      </c>
      <c r="E6" s="12"/>
      <c r="F6" s="12"/>
      <c r="G6" s="13"/>
    </row>
    <row r="7" spans="2:7" ht="12.75">
      <c r="B7" s="14" t="s">
        <v>10</v>
      </c>
      <c r="C7" s="19" t="s">
        <v>11</v>
      </c>
      <c r="D7" s="20">
        <v>2.4</v>
      </c>
      <c r="E7" s="16" t="s">
        <v>12</v>
      </c>
      <c r="F7" s="21">
        <f>F5/60</f>
        <v>2.553110545432488</v>
      </c>
      <c r="G7" s="13" t="s">
        <v>13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14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15</v>
      </c>
      <c r="C11" s="34" t="s">
        <v>16</v>
      </c>
      <c r="D11" s="131">
        <v>12</v>
      </c>
      <c r="E11" s="36" t="s">
        <v>17</v>
      </c>
      <c r="F11" s="37">
        <f>(D14+(D16*2)+D17+D15+(D16*2))*D11/2/1000</f>
        <v>0.8021999999999999</v>
      </c>
      <c r="G11" s="32" t="s">
        <v>18</v>
      </c>
      <c r="J11" s="28"/>
    </row>
    <row r="12" spans="2:10" ht="12.75">
      <c r="B12" s="38" t="s">
        <v>19</v>
      </c>
      <c r="C12" s="39"/>
      <c r="D12" s="31"/>
      <c r="E12" s="36" t="s">
        <v>20</v>
      </c>
      <c r="F12" s="40">
        <f>F11/(2*PI())*1000</f>
        <v>127.67409534831842</v>
      </c>
      <c r="G12" s="32" t="s">
        <v>21</v>
      </c>
      <c r="J12" s="28"/>
    </row>
    <row r="13" spans="2:10" ht="12.75">
      <c r="B13" s="29" t="s">
        <v>22</v>
      </c>
      <c r="C13" s="41" t="s">
        <v>23</v>
      </c>
      <c r="D13" s="15">
        <v>46</v>
      </c>
      <c r="E13" s="31"/>
      <c r="F13" s="31"/>
      <c r="G13" s="32"/>
      <c r="J13" s="28"/>
    </row>
    <row r="14" spans="2:10" ht="12.75">
      <c r="B14" s="29" t="s">
        <v>24</v>
      </c>
      <c r="C14" s="29" t="s">
        <v>25</v>
      </c>
      <c r="D14" s="18">
        <v>31.1</v>
      </c>
      <c r="E14" s="36" t="s">
        <v>26</v>
      </c>
      <c r="F14" s="21">
        <f>(F5/60)*F11</f>
        <v>2.0481052795459416</v>
      </c>
      <c r="G14" s="32" t="s">
        <v>27</v>
      </c>
      <c r="J14" s="28"/>
    </row>
    <row r="15" spans="2:7" ht="12.75">
      <c r="B15" s="29" t="s">
        <v>28</v>
      </c>
      <c r="C15" s="29" t="s">
        <v>29</v>
      </c>
      <c r="D15" s="18">
        <v>16.6</v>
      </c>
      <c r="E15" s="31"/>
      <c r="F15" s="31"/>
      <c r="G15" s="32"/>
    </row>
    <row r="16" spans="2:11" ht="12.75">
      <c r="B16" s="29" t="s">
        <v>30</v>
      </c>
      <c r="C16" s="29" t="s">
        <v>31</v>
      </c>
      <c r="D16" s="132">
        <v>20</v>
      </c>
      <c r="E16" s="31"/>
      <c r="F16" s="31"/>
      <c r="G16" s="32"/>
      <c r="K16" s="3"/>
    </row>
    <row r="17" spans="2:11" ht="13.5" thickBot="1">
      <c r="B17" s="29" t="s">
        <v>32</v>
      </c>
      <c r="C17" s="29" t="s">
        <v>33</v>
      </c>
      <c r="D17" s="18">
        <v>6</v>
      </c>
      <c r="E17" s="31"/>
      <c r="F17" s="43"/>
      <c r="G17" s="32"/>
      <c r="K17" s="3"/>
    </row>
    <row r="18" spans="2:11" ht="12.75">
      <c r="B18" s="39" t="s">
        <v>34</v>
      </c>
      <c r="C18" s="44" t="s">
        <v>35</v>
      </c>
      <c r="D18" s="20">
        <v>10</v>
      </c>
      <c r="E18" s="36" t="s">
        <v>36</v>
      </c>
      <c r="F18" s="134">
        <f>(D11*(D15+(D16*2)+(D17*2))/PI())/10/1.25+(0.2*D18)+(2*D13/10)+(4*D16/10)</f>
        <v>40.162615864519715</v>
      </c>
      <c r="G18" s="46" t="s">
        <v>37</v>
      </c>
      <c r="H18" s="47"/>
      <c r="I18" s="47"/>
      <c r="K18" s="3"/>
    </row>
    <row r="19" spans="2:11" ht="12.75">
      <c r="B19" s="39"/>
      <c r="C19" s="39"/>
      <c r="D19" s="39"/>
      <c r="E19" s="48" t="s">
        <v>38</v>
      </c>
      <c r="F19" s="133">
        <f>(D11*(D15+(D16*2)+(D17*2))/PI())/10/1.25-(2*D16/10)+(2*D13/10)+(4*D16/10)+2</f>
        <v>36.162615864519715</v>
      </c>
      <c r="G19" s="46" t="s">
        <v>37</v>
      </c>
      <c r="K19" s="3"/>
    </row>
    <row r="20" spans="2:7" ht="12.75">
      <c r="B20" s="49"/>
      <c r="C20" s="49"/>
      <c r="D20" s="49"/>
      <c r="E20" s="50" t="s">
        <v>39</v>
      </c>
      <c r="F20" s="49"/>
      <c r="G20" s="51"/>
    </row>
    <row r="21" spans="2:11" ht="12.75">
      <c r="B21" s="25" t="s">
        <v>40</v>
      </c>
      <c r="C21" s="12"/>
      <c r="D21" s="12"/>
      <c r="E21" s="12"/>
      <c r="F21" s="12"/>
      <c r="G21" s="13"/>
      <c r="H21" s="52" t="s">
        <v>41</v>
      </c>
      <c r="I21" s="53">
        <v>1.43</v>
      </c>
      <c r="K21" s="3"/>
    </row>
    <row r="22" spans="2:11" ht="12.75">
      <c r="B22" s="10"/>
      <c r="C22" s="11"/>
      <c r="D22" s="54"/>
      <c r="E22" s="12"/>
      <c r="F22" s="12"/>
      <c r="G22" s="13"/>
      <c r="H22" s="55" t="s">
        <v>42</v>
      </c>
      <c r="I22" s="56">
        <v>1.4</v>
      </c>
      <c r="K22" s="3"/>
    </row>
    <row r="23" spans="2:11" ht="12.75">
      <c r="B23" s="14" t="s">
        <v>43</v>
      </c>
      <c r="C23" s="11" t="s">
        <v>44</v>
      </c>
      <c r="D23" s="35">
        <v>10</v>
      </c>
      <c r="F23" s="54"/>
      <c r="G23" s="13"/>
      <c r="H23" s="55" t="s">
        <v>45</v>
      </c>
      <c r="I23" s="56">
        <v>1.38</v>
      </c>
      <c r="K23" s="3"/>
    </row>
    <row r="24" spans="2:11" ht="12.75">
      <c r="B24" s="14" t="s">
        <v>46</v>
      </c>
      <c r="C24" s="57" t="s">
        <v>47</v>
      </c>
      <c r="D24" s="42">
        <v>18.5</v>
      </c>
      <c r="E24" s="58" t="s">
        <v>48</v>
      </c>
      <c r="F24" s="54"/>
      <c r="G24" s="13"/>
      <c r="H24" s="55" t="s">
        <v>49</v>
      </c>
      <c r="I24" s="56">
        <v>1.32</v>
      </c>
      <c r="K24" s="3"/>
    </row>
    <row r="25" spans="2:11" ht="12.75">
      <c r="B25" s="14" t="s">
        <v>50</v>
      </c>
      <c r="C25" s="10" t="s">
        <v>51</v>
      </c>
      <c r="D25" s="18">
        <v>1.32</v>
      </c>
      <c r="E25" s="59" t="s">
        <v>52</v>
      </c>
      <c r="F25" s="60">
        <f>D25-((D25*(D24/(2*D23)))*0.5)</f>
        <v>0.7095</v>
      </c>
      <c r="G25" s="13" t="s">
        <v>53</v>
      </c>
      <c r="H25" s="55" t="s">
        <v>54</v>
      </c>
      <c r="I25" s="56">
        <v>1.28</v>
      </c>
      <c r="K25" s="3"/>
    </row>
    <row r="26" spans="2:11" ht="12.75">
      <c r="B26" s="22"/>
      <c r="C26" s="61"/>
      <c r="D26" s="61"/>
      <c r="E26" s="23"/>
      <c r="F26" s="23"/>
      <c r="G26" s="24"/>
      <c r="H26" s="62" t="s">
        <v>55</v>
      </c>
      <c r="I26" s="63">
        <v>1.25</v>
      </c>
      <c r="K26" s="3"/>
    </row>
    <row r="27" spans="2:11" ht="12.75">
      <c r="B27" s="25" t="s">
        <v>56</v>
      </c>
      <c r="C27" s="31"/>
      <c r="D27" s="31"/>
      <c r="E27" s="31"/>
      <c r="F27" s="31"/>
      <c r="G27" s="64"/>
      <c r="K27" s="3"/>
    </row>
    <row r="28" spans="2:7" ht="12.75">
      <c r="B28" s="29"/>
      <c r="C28" s="30"/>
      <c r="D28" s="31"/>
      <c r="E28" s="31"/>
      <c r="F28" s="31"/>
      <c r="G28" s="32"/>
    </row>
    <row r="29" spans="2:10" ht="12.75">
      <c r="B29" s="33" t="s">
        <v>57</v>
      </c>
      <c r="C29" s="31" t="s">
        <v>58</v>
      </c>
      <c r="D29" s="128">
        <v>130</v>
      </c>
      <c r="E29" s="125"/>
      <c r="F29" s="31"/>
      <c r="G29" s="32"/>
      <c r="J29" t="s">
        <v>138</v>
      </c>
    </row>
    <row r="30" spans="2:10" ht="12.75">
      <c r="B30" s="33" t="s">
        <v>59</v>
      </c>
      <c r="C30" s="31" t="s">
        <v>25</v>
      </c>
      <c r="D30" s="18">
        <v>30</v>
      </c>
      <c r="E30" s="31"/>
      <c r="F30" s="31"/>
      <c r="G30" s="32"/>
      <c r="J30">
        <f>(D11*(D15+(D16*2)+(D17*2))/PI())/1.1</f>
        <v>238.21154391499675</v>
      </c>
    </row>
    <row r="31" spans="2:10" ht="12.75">
      <c r="B31" s="33" t="s">
        <v>60</v>
      </c>
      <c r="C31" s="31" t="s">
        <v>61</v>
      </c>
      <c r="D31" s="18">
        <v>46</v>
      </c>
      <c r="E31" s="31"/>
      <c r="F31" s="31"/>
      <c r="G31" s="32"/>
      <c r="J31" t="s">
        <v>139</v>
      </c>
    </row>
    <row r="32" spans="2:10" ht="12.75">
      <c r="B32" s="33" t="s">
        <v>62</v>
      </c>
      <c r="C32" s="31" t="s">
        <v>63</v>
      </c>
      <c r="D32" s="132">
        <v>16</v>
      </c>
      <c r="E32" s="31"/>
      <c r="F32" s="31"/>
      <c r="G32" s="32"/>
      <c r="J32" s="112">
        <f>J30+2*D13</f>
        <v>330.21154391499675</v>
      </c>
    </row>
    <row r="33" spans="2:7" ht="12.75">
      <c r="B33" s="33" t="s">
        <v>64</v>
      </c>
      <c r="C33" s="65" t="s">
        <v>65</v>
      </c>
      <c r="D33" s="20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6"/>
      <c r="G34" s="32"/>
    </row>
    <row r="35" spans="2:10" ht="12.75">
      <c r="B35" s="67" t="s">
        <v>66</v>
      </c>
      <c r="C35" s="31"/>
      <c r="D35" s="32"/>
      <c r="E35" s="31" t="s">
        <v>67</v>
      </c>
      <c r="F35" s="129">
        <f>((((D29+1.4)/(SQRT(D33)*SQRT(2)))/((2*D32*F25*F7*D30/1000*D31/1000)*(D11/D33))))</f>
        <v>167.6519714530725</v>
      </c>
      <c r="G35" s="32" t="s">
        <v>68</v>
      </c>
      <c r="H35" s="69"/>
      <c r="J35" s="70"/>
    </row>
    <row r="36" spans="2:7" ht="12.75">
      <c r="B36" s="29"/>
      <c r="C36" s="31"/>
      <c r="D36" s="32"/>
      <c r="E36" s="31"/>
      <c r="F36" s="71"/>
      <c r="G36" s="32"/>
    </row>
    <row r="37" spans="2:7" ht="12.75">
      <c r="B37" s="67" t="s">
        <v>69</v>
      </c>
      <c r="C37" s="31"/>
      <c r="D37" s="32"/>
      <c r="E37" s="65" t="s">
        <v>67</v>
      </c>
      <c r="F37" s="68">
        <f>(((D29+1.4)/1.414)/(2*D32*F25*F7*D30/1000*D31/1000))/(D11/D33)</f>
        <v>290.4255901214139</v>
      </c>
      <c r="G37" s="32" t="s">
        <v>68</v>
      </c>
    </row>
    <row r="38" spans="2:7" ht="12.75">
      <c r="B38" s="72"/>
      <c r="C38" s="49"/>
      <c r="D38" s="49"/>
      <c r="E38" s="49"/>
      <c r="F38" s="49"/>
      <c r="G38" s="51"/>
    </row>
    <row r="39" spans="2:7" ht="12.75">
      <c r="B39" s="25" t="s">
        <v>70</v>
      </c>
      <c r="C39" s="12"/>
      <c r="D39" s="12"/>
      <c r="E39" s="12"/>
      <c r="F39" s="12"/>
      <c r="G39" s="13"/>
    </row>
    <row r="40" spans="2:7" ht="26.25" thickBot="1">
      <c r="B40" s="10"/>
      <c r="C40" s="11"/>
      <c r="D40" s="12"/>
      <c r="E40" s="113" t="s">
        <v>129</v>
      </c>
      <c r="F40" s="123" t="s">
        <v>134</v>
      </c>
      <c r="G40" s="114" t="s">
        <v>130</v>
      </c>
    </row>
    <row r="41" spans="2:8" ht="13.5" thickBot="1">
      <c r="B41" s="14" t="s">
        <v>71</v>
      </c>
      <c r="C41" s="12" t="s">
        <v>72</v>
      </c>
      <c r="D41" s="128">
        <v>1.12</v>
      </c>
      <c r="E41" s="21">
        <f>D43*3.14/4*D41^2</f>
        <v>0.9847040000000001</v>
      </c>
      <c r="F41" s="115">
        <v>4</v>
      </c>
      <c r="G41" s="21">
        <f>E41*F41</f>
        <v>3.9388160000000005</v>
      </c>
      <c r="H41" t="s">
        <v>131</v>
      </c>
    </row>
    <row r="42" spans="2:9" ht="16.5" thickBot="1">
      <c r="B42" s="14" t="s">
        <v>73</v>
      </c>
      <c r="C42" s="12" t="s">
        <v>74</v>
      </c>
      <c r="D42" s="18">
        <v>1.8</v>
      </c>
      <c r="E42" s="12"/>
      <c r="F42" s="12"/>
      <c r="G42" s="126">
        <f>G41*1.28</f>
        <v>5.041684480000001</v>
      </c>
      <c r="H42" t="s">
        <v>132</v>
      </c>
      <c r="I42" s="116"/>
    </row>
    <row r="43" spans="2:7" ht="12.75">
      <c r="B43" s="14" t="s">
        <v>75</v>
      </c>
      <c r="C43" s="10" t="s">
        <v>76</v>
      </c>
      <c r="D43" s="132">
        <v>1</v>
      </c>
      <c r="E43" s="12" t="s">
        <v>136</v>
      </c>
      <c r="F43" s="12"/>
      <c r="G43" s="13"/>
    </row>
    <row r="44" spans="2:7" ht="12.75">
      <c r="B44" s="14" t="s">
        <v>77</v>
      </c>
      <c r="C44" s="54" t="s">
        <v>78</v>
      </c>
      <c r="D44" s="18">
        <v>0.3</v>
      </c>
      <c r="E44" s="12" t="s">
        <v>79</v>
      </c>
      <c r="F44" s="12"/>
      <c r="G44" s="13"/>
    </row>
    <row r="45" spans="2:7" ht="12.75">
      <c r="B45" s="14" t="s">
        <v>80</v>
      </c>
      <c r="C45" s="19" t="s">
        <v>81</v>
      </c>
      <c r="D45" s="20">
        <v>1.5</v>
      </c>
      <c r="E45" s="12" t="s">
        <v>79</v>
      </c>
      <c r="F45" s="12"/>
      <c r="G45" s="13"/>
    </row>
    <row r="46" spans="2:7" ht="12.75">
      <c r="B46" s="10"/>
      <c r="C46" s="54"/>
      <c r="D46" s="54"/>
      <c r="E46" s="11"/>
      <c r="F46" s="54"/>
      <c r="G46" s="13"/>
    </row>
    <row r="47" spans="2:9" ht="12.75">
      <c r="B47" s="67" t="s">
        <v>66</v>
      </c>
      <c r="C47" s="12"/>
      <c r="D47" s="12"/>
      <c r="E47" s="73" t="s">
        <v>82</v>
      </c>
      <c r="F47" s="74">
        <f>(PI()*((D41/2)*(D41/2))*F35*D43*D42)/D16</f>
        <v>14.865417153771318</v>
      </c>
      <c r="G47" s="13" t="s">
        <v>21</v>
      </c>
      <c r="H47" s="130">
        <f>F47+(2*(D45+D44))</f>
        <v>18.46541715377132</v>
      </c>
      <c r="I47" t="s">
        <v>135</v>
      </c>
    </row>
    <row r="48" spans="2:7" ht="12.75">
      <c r="B48" s="10"/>
      <c r="C48" s="12"/>
      <c r="D48" s="12"/>
      <c r="E48" s="73"/>
      <c r="F48" s="75" t="s">
        <v>83</v>
      </c>
      <c r="G48" s="13"/>
    </row>
    <row r="49" spans="2:7" ht="12.75">
      <c r="B49" s="67" t="s">
        <v>69</v>
      </c>
      <c r="C49" s="12"/>
      <c r="D49" s="12"/>
      <c r="E49" s="76" t="s">
        <v>82</v>
      </c>
      <c r="F49" s="121">
        <f>(PI()*((D41/2)*(D41/2))*F37*D43*D42)/D16</f>
        <v>25.751546563193745</v>
      </c>
      <c r="G49" s="13" t="s">
        <v>21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84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7" t="s">
        <v>66</v>
      </c>
      <c r="C53" s="31"/>
      <c r="D53" s="39"/>
      <c r="E53" s="41" t="s">
        <v>85</v>
      </c>
      <c r="F53" s="118">
        <f>D43*F35*(D13*2+D14+D15+D16*2)/1000</f>
        <v>30.127059270117126</v>
      </c>
      <c r="G53" s="32" t="s">
        <v>18</v>
      </c>
    </row>
    <row r="54" spans="2:7" ht="12.75">
      <c r="B54" s="29"/>
      <c r="C54" s="31"/>
      <c r="D54" s="39"/>
      <c r="E54" s="29" t="s">
        <v>86</v>
      </c>
      <c r="F54" s="119">
        <f>F53*D11</f>
        <v>361.5247112414055</v>
      </c>
      <c r="G54" s="32" t="s">
        <v>18</v>
      </c>
    </row>
    <row r="55" spans="2:7" ht="12.75">
      <c r="B55" s="29"/>
      <c r="C55" s="31"/>
      <c r="D55" s="39"/>
      <c r="E55" s="44" t="s">
        <v>87</v>
      </c>
      <c r="F55" s="120">
        <f>100*PI()*(D41/2)^2*(F53/100)*8.96*D11*D43</f>
        <v>3191.3315392390737</v>
      </c>
      <c r="G55" s="32" t="s">
        <v>88</v>
      </c>
    </row>
    <row r="56" spans="2:7" ht="12.75">
      <c r="B56" s="29"/>
      <c r="C56" s="31"/>
      <c r="D56" s="39"/>
      <c r="E56" s="39"/>
      <c r="F56" s="78"/>
      <c r="G56" s="32"/>
    </row>
    <row r="57" spans="2:7" ht="12.75">
      <c r="B57" s="67" t="s">
        <v>69</v>
      </c>
      <c r="C57" s="31"/>
      <c r="D57" s="39"/>
      <c r="E57" s="41" t="s">
        <v>85</v>
      </c>
      <c r="F57" s="45">
        <f>D43*F37*(D13*2+D14+D15+D16*2)/1000</f>
        <v>52.18947854481808</v>
      </c>
      <c r="G57" s="32" t="s">
        <v>18</v>
      </c>
    </row>
    <row r="58" spans="2:7" ht="12.75">
      <c r="B58" s="29"/>
      <c r="C58" s="31"/>
      <c r="D58" s="39"/>
      <c r="E58" s="29" t="s">
        <v>86</v>
      </c>
      <c r="F58" s="77">
        <f>F57*D11</f>
        <v>626.2737425378169</v>
      </c>
      <c r="G58" s="32" t="s">
        <v>18</v>
      </c>
    </row>
    <row r="59" spans="2:7" ht="12.75">
      <c r="B59" s="29"/>
      <c r="C59" s="31"/>
      <c r="D59" s="39"/>
      <c r="E59" s="44" t="s">
        <v>87</v>
      </c>
      <c r="F59" s="40">
        <f>100*PI()*(D41/2)^2*(F57/100)*8.96*D11*D43</f>
        <v>5528.383218660936</v>
      </c>
      <c r="G59" s="32" t="s">
        <v>88</v>
      </c>
    </row>
    <row r="60" spans="2:7" ht="12.75">
      <c r="B60" s="72"/>
      <c r="C60" s="49"/>
      <c r="D60" s="49"/>
      <c r="E60" s="49"/>
      <c r="F60" s="49"/>
      <c r="G60" s="51"/>
    </row>
    <row r="61" spans="2:7" ht="12.75">
      <c r="B61" s="25" t="s">
        <v>89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90</v>
      </c>
      <c r="C63" s="79" t="s">
        <v>91</v>
      </c>
      <c r="D63" s="80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4"/>
      <c r="G64" s="13"/>
    </row>
    <row r="65" spans="2:9" ht="12.75">
      <c r="B65" s="67" t="s">
        <v>66</v>
      </c>
      <c r="C65" s="12"/>
      <c r="D65" s="13"/>
      <c r="E65" s="12" t="s">
        <v>92</v>
      </c>
      <c r="F65" s="117">
        <f>(((F53/D43)*D63*D11*2/D33)/((PI()*((D41/2)*(D41/2)))*D43))</f>
        <v>4.354525162509049</v>
      </c>
      <c r="G65" s="13" t="s">
        <v>93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7" t="s">
        <v>69</v>
      </c>
      <c r="C67" s="12"/>
      <c r="D67" s="13"/>
      <c r="E67" s="81" t="s">
        <v>92</v>
      </c>
      <c r="F67" s="21">
        <f>((((F57/D43)*D63*D11*2/D33)/((PI()*((D41/2)*(D41/2)))*D43)))/3</f>
        <v>2.5144659878022555</v>
      </c>
      <c r="G67" s="13" t="s">
        <v>93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94</v>
      </c>
      <c r="C70" s="31"/>
      <c r="D70" s="31"/>
      <c r="E70" s="31"/>
      <c r="F70" s="31"/>
      <c r="G70" s="32"/>
    </row>
    <row r="71" spans="2:7" ht="12.75">
      <c r="B71" s="29" t="s">
        <v>95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2" t="s">
        <v>66</v>
      </c>
      <c r="F72" s="31"/>
      <c r="G72" s="32"/>
    </row>
    <row r="73" spans="2:7" ht="12.75">
      <c r="B73" s="83" t="s">
        <v>96</v>
      </c>
      <c r="C73" s="39" t="s">
        <v>97</v>
      </c>
      <c r="D73" s="84">
        <v>1.23</v>
      </c>
      <c r="E73" s="85" t="s">
        <v>98</v>
      </c>
      <c r="F73" s="86">
        <f>(0.5*D73*(PI()*((D7/2)*(D7/2)))*(D76*D76*D76)*(D74/100))</f>
        <v>709.8769149429786</v>
      </c>
      <c r="G73" s="32" t="s">
        <v>99</v>
      </c>
    </row>
    <row r="74" spans="2:9" ht="12.75">
      <c r="B74" s="83" t="s">
        <v>100</v>
      </c>
      <c r="C74" s="39" t="s">
        <v>101</v>
      </c>
      <c r="D74" s="87">
        <v>35</v>
      </c>
      <c r="E74" s="85" t="s">
        <v>102</v>
      </c>
      <c r="F74" s="88">
        <f>SQRT((D29*D29+2*F73*F65)/(2*F65*F65)-SQRT((D29^2+2*F73*F65)^2/(4*F65^4)-(F73^2/F65^2)))</f>
        <v>4.715704325339599</v>
      </c>
      <c r="G74" s="32" t="s">
        <v>103</v>
      </c>
      <c r="I74" s="70"/>
    </row>
    <row r="75" spans="2:9" ht="12.75">
      <c r="B75" s="83" t="s">
        <v>104</v>
      </c>
      <c r="C75" s="39" t="s">
        <v>105</v>
      </c>
      <c r="D75" s="89">
        <v>1.4</v>
      </c>
      <c r="E75" s="90" t="s">
        <v>106</v>
      </c>
      <c r="F75" s="91">
        <f>F73-F74^2*F65</f>
        <v>613.041562294148</v>
      </c>
      <c r="G75" s="32" t="s">
        <v>99</v>
      </c>
      <c r="I75" s="70"/>
    </row>
    <row r="76" spans="2:9" ht="13.5" thickBot="1">
      <c r="B76" s="83" t="s">
        <v>107</v>
      </c>
      <c r="C76" s="39" t="s">
        <v>27</v>
      </c>
      <c r="D76" s="127">
        <v>9</v>
      </c>
      <c r="E76" s="90" t="s">
        <v>108</v>
      </c>
      <c r="F76" s="91">
        <f>F75*100/F73</f>
        <v>86.35885311799314</v>
      </c>
      <c r="G76" s="32" t="s">
        <v>101</v>
      </c>
      <c r="I76" s="92"/>
    </row>
    <row r="77" spans="2:9" ht="12.75">
      <c r="B77" s="29"/>
      <c r="C77" s="31"/>
      <c r="D77" s="32"/>
      <c r="E77" s="90" t="s">
        <v>109</v>
      </c>
      <c r="F77" s="93">
        <f>F74^2*F65</f>
        <v>96.83535264883061</v>
      </c>
      <c r="G77" s="32" t="s">
        <v>99</v>
      </c>
      <c r="I77" s="70"/>
    </row>
    <row r="78" spans="2:9" ht="12.75">
      <c r="B78" s="83"/>
      <c r="C78" s="39"/>
      <c r="D78" s="94"/>
      <c r="E78" s="85" t="s">
        <v>110</v>
      </c>
      <c r="F78" s="88">
        <f>D75*F74</f>
        <v>6.601986055475439</v>
      </c>
      <c r="G78" s="32" t="s">
        <v>99</v>
      </c>
      <c r="I78" s="70"/>
    </row>
    <row r="79" spans="1:9" ht="12.75">
      <c r="A79" s="95"/>
      <c r="B79" s="29"/>
      <c r="C79" s="31"/>
      <c r="D79" s="32"/>
      <c r="E79" s="85" t="s">
        <v>111</v>
      </c>
      <c r="F79" s="88">
        <f>F75-F78</f>
        <v>606.4395762386725</v>
      </c>
      <c r="G79" s="32" t="s">
        <v>99</v>
      </c>
      <c r="I79" s="70"/>
    </row>
    <row r="80" spans="1:9" ht="12.75">
      <c r="A80" s="96"/>
      <c r="B80" s="29"/>
      <c r="C80" s="39"/>
      <c r="D80" s="97"/>
      <c r="E80" s="98" t="s">
        <v>112</v>
      </c>
      <c r="F80" s="124">
        <f>F79/D29</f>
        <v>4.664919817220558</v>
      </c>
      <c r="G80" s="32" t="s">
        <v>103</v>
      </c>
      <c r="H80" s="122" t="s">
        <v>133</v>
      </c>
      <c r="I80" s="70"/>
    </row>
    <row r="81" spans="1:9" ht="12.75">
      <c r="A81" s="99"/>
      <c r="B81" s="29"/>
      <c r="C81" s="39"/>
      <c r="D81" s="97"/>
      <c r="E81" s="90" t="s">
        <v>113</v>
      </c>
      <c r="F81" s="91">
        <f>F79*100/F73</f>
        <v>85.42883469979937</v>
      </c>
      <c r="G81" s="32" t="s">
        <v>101</v>
      </c>
      <c r="I81" s="100"/>
    </row>
    <row r="82" spans="1:9" ht="13.5" thickBot="1">
      <c r="A82" s="99"/>
      <c r="B82" s="83"/>
      <c r="C82" s="39"/>
      <c r="D82" s="94"/>
      <c r="E82" s="101" t="s">
        <v>114</v>
      </c>
      <c r="F82" s="102">
        <f>F81*D74/100</f>
        <v>29.900092144929776</v>
      </c>
      <c r="G82" s="32" t="s">
        <v>101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3"/>
      <c r="C84" s="39"/>
      <c r="D84" s="103"/>
      <c r="E84" s="82" t="s">
        <v>69</v>
      </c>
      <c r="F84" s="48"/>
      <c r="G84" s="32"/>
      <c r="I84" s="3"/>
    </row>
    <row r="85" spans="2:9" ht="12.75">
      <c r="B85" s="83"/>
      <c r="C85" s="103"/>
      <c r="D85" s="32"/>
      <c r="E85" s="85" t="s">
        <v>98</v>
      </c>
      <c r="F85" s="86">
        <f>(0.5*D73*(PI()*((D7/2)*(D7/2)))*(D76*D76*D76)*(D74/100))</f>
        <v>709.8769149429786</v>
      </c>
      <c r="G85" s="32" t="s">
        <v>99</v>
      </c>
      <c r="I85" s="3"/>
    </row>
    <row r="86" spans="2:9" ht="12.75">
      <c r="B86" s="83"/>
      <c r="C86" s="103"/>
      <c r="D86" s="32"/>
      <c r="E86" s="85" t="s">
        <v>102</v>
      </c>
      <c r="F86" s="88">
        <f>SQRT((D29*D29+2*F85*F67)/(2*F67*F67)-SQRT((D29^2+2*F85*F67)^2/(4*F67^4)-(F85^2/F67^2)))</f>
        <v>4.980755599456407</v>
      </c>
      <c r="G86" s="32" t="s">
        <v>103</v>
      </c>
      <c r="I86" s="3"/>
    </row>
    <row r="87" spans="2:9" ht="12.75">
      <c r="B87" s="83"/>
      <c r="C87" s="103"/>
      <c r="D87" s="32"/>
      <c r="E87" s="90" t="s">
        <v>106</v>
      </c>
      <c r="F87" s="91">
        <f>F85-F86^2*F67</f>
        <v>647.4982279293321</v>
      </c>
      <c r="G87" s="32" t="s">
        <v>99</v>
      </c>
      <c r="I87" s="3"/>
    </row>
    <row r="88" spans="2:7" ht="12.75">
      <c r="B88" s="83"/>
      <c r="C88" s="103"/>
      <c r="D88" s="32"/>
      <c r="E88" s="90" t="s">
        <v>108</v>
      </c>
      <c r="F88" s="91">
        <f>F87*100/F85</f>
        <v>91.21274608307876</v>
      </c>
      <c r="G88" s="32" t="s">
        <v>101</v>
      </c>
    </row>
    <row r="89" spans="2:7" ht="12.75">
      <c r="B89" s="29"/>
      <c r="C89" s="39"/>
      <c r="D89" s="32"/>
      <c r="E89" s="90" t="s">
        <v>109</v>
      </c>
      <c r="F89" s="93">
        <f>F86^2*F67</f>
        <v>62.378687013646505</v>
      </c>
      <c r="G89" s="32" t="s">
        <v>99</v>
      </c>
    </row>
    <row r="90" spans="2:7" ht="12.75">
      <c r="B90" s="83"/>
      <c r="C90" s="103"/>
      <c r="D90" s="32"/>
      <c r="E90" s="85" t="s">
        <v>110</v>
      </c>
      <c r="F90" s="88">
        <f>D75*F86</f>
        <v>6.973057839238969</v>
      </c>
      <c r="G90" s="32" t="s">
        <v>99</v>
      </c>
    </row>
    <row r="91" spans="2:7" ht="12.75">
      <c r="B91" s="83"/>
      <c r="C91" s="103"/>
      <c r="D91" s="32"/>
      <c r="E91" s="85" t="s">
        <v>111</v>
      </c>
      <c r="F91" s="88">
        <f>F87-F90</f>
        <v>640.5251700900931</v>
      </c>
      <c r="G91" s="32" t="s">
        <v>99</v>
      </c>
    </row>
    <row r="92" spans="2:7" ht="12.75">
      <c r="B92" s="38"/>
      <c r="C92" s="78"/>
      <c r="D92" s="32"/>
      <c r="E92" s="85" t="s">
        <v>112</v>
      </c>
      <c r="F92" s="88">
        <f>F91/D29</f>
        <v>4.927116693000716</v>
      </c>
      <c r="G92" s="32" t="s">
        <v>103</v>
      </c>
    </row>
    <row r="93" spans="2:7" ht="12.75">
      <c r="B93" s="38"/>
      <c r="C93" s="78"/>
      <c r="D93" s="32"/>
      <c r="E93" s="90" t="s">
        <v>113</v>
      </c>
      <c r="F93" s="91">
        <f>F91*100/F85</f>
        <v>90.23045497141483</v>
      </c>
      <c r="G93" s="32" t="s">
        <v>101</v>
      </c>
    </row>
    <row r="94" spans="2:7" ht="12.75">
      <c r="B94" s="29"/>
      <c r="C94" s="39"/>
      <c r="D94" s="32"/>
      <c r="E94" s="104" t="s">
        <v>114</v>
      </c>
      <c r="F94" s="102">
        <f>F88*D74/100</f>
        <v>31.924461129077564</v>
      </c>
      <c r="G94" s="32" t="s">
        <v>101</v>
      </c>
    </row>
    <row r="95" spans="2:7" ht="12.75">
      <c r="B95" s="72"/>
      <c r="C95" s="49"/>
      <c r="D95" s="49"/>
      <c r="E95" s="105"/>
      <c r="F95" s="106"/>
      <c r="G95" s="51"/>
    </row>
    <row r="96" spans="2:8" ht="18">
      <c r="B96" s="107" t="s">
        <v>66</v>
      </c>
      <c r="C96" s="108"/>
      <c r="D96" s="108"/>
      <c r="E96" s="108"/>
      <c r="F96" s="108"/>
      <c r="G96" s="109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8">
      <c r="A125" s="110"/>
      <c r="B125" s="107" t="s">
        <v>115</v>
      </c>
      <c r="C125" s="108"/>
      <c r="D125" s="108"/>
      <c r="E125" s="108"/>
      <c r="F125" s="108"/>
      <c r="G125" s="111"/>
    </row>
    <row r="126" spans="6:7" ht="12.75">
      <c r="F126" s="31"/>
      <c r="G126" s="110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$D$24-(2*$D$44)-(2*$D$45)</formula>
    </cfRule>
  </conditionalFormatting>
  <conditionalFormatting sqref="F49">
    <cfRule type="cellIs" priority="2" dxfId="0" operator="greaterThan" stopIfTrue="1">
      <formula>$D$24-(2*$D$44)-(2*$D$45)</formula>
    </cfRule>
  </conditionalFormatting>
  <dataValidations count="1">
    <dataValidation type="list" allowBlank="1" showErrorMessage="1" sqref="D25">
      <formula1>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O3" s="70" t="s">
        <v>126</v>
      </c>
    </row>
    <row r="4" ht="12.75">
      <c r="M4" t="s">
        <v>127</v>
      </c>
    </row>
    <row r="5" spans="1:16" ht="12.75">
      <c r="A5">
        <v>0.1</v>
      </c>
      <c r="B5" s="70">
        <f aca="true" t="shared" si="0" ref="B5:B68">C5+E5</f>
        <v>13.04354525162509</v>
      </c>
      <c r="C5" s="70">
        <f>A5*Sheet1!D29</f>
        <v>13</v>
      </c>
      <c r="E5" s="70">
        <f aca="true" t="shared" si="1" ref="E5:E68">(A5*A5)*O5</f>
        <v>0.04354525162509049</v>
      </c>
      <c r="I5" s="112"/>
      <c r="O5" s="70">
        <f>Sheet1!F65</f>
        <v>4.354525162509049</v>
      </c>
      <c r="P5" s="112"/>
    </row>
    <row r="6" spans="1:15" ht="12.75">
      <c r="A6">
        <v>0.2</v>
      </c>
      <c r="B6" s="70">
        <f t="shared" si="0"/>
        <v>26.174181006500362</v>
      </c>
      <c r="C6" s="70">
        <f>A6*Sheet1!D29</f>
        <v>26</v>
      </c>
      <c r="E6" s="70">
        <f t="shared" si="1"/>
        <v>0.17418100650036197</v>
      </c>
      <c r="I6" s="112"/>
      <c r="O6" s="70">
        <f>Sheet1!F65</f>
        <v>4.354525162509049</v>
      </c>
    </row>
    <row r="7" spans="1:15" ht="12.75">
      <c r="A7">
        <v>0.3</v>
      </c>
      <c r="B7" s="70">
        <f t="shared" si="0"/>
        <v>39.391907264625814</v>
      </c>
      <c r="C7" s="70">
        <f>A7*Sheet1!D29</f>
        <v>39</v>
      </c>
      <c r="E7" s="70">
        <f t="shared" si="1"/>
        <v>0.3919072646258144</v>
      </c>
      <c r="H7">
        <v>2</v>
      </c>
      <c r="I7" s="112">
        <f>(0.5*Sheet1!D73*(3.141593*((Sheet1!D7/2)*(Sheet1!D7/2)))*(H7*H7*H7)*(Sheet1!D74/100))</f>
        <v>7.79014533024</v>
      </c>
      <c r="J7" s="70" t="e">
        <f>VLOOKUP(I7,B5:C334,2,TRUE)</f>
        <v>#N/A</v>
      </c>
      <c r="K7" s="70" t="e">
        <f>J7/Sheet1!D29*Sheet1!D75</f>
        <v>#N/A</v>
      </c>
      <c r="L7" s="70" t="e">
        <f aca="true" t="shared" si="2" ref="L7:L27">J7-K7</f>
        <v>#N/A</v>
      </c>
      <c r="O7" s="70">
        <f>Sheet1!F65</f>
        <v>4.354525162509049</v>
      </c>
    </row>
    <row r="8" spans="1:15" ht="12.75">
      <c r="A8">
        <v>0.4</v>
      </c>
      <c r="B8" s="70">
        <f t="shared" si="0"/>
        <v>52.69672402600145</v>
      </c>
      <c r="C8" s="70">
        <f>A8*Sheet1!D29</f>
        <v>52</v>
      </c>
      <c r="E8" s="70">
        <f t="shared" si="1"/>
        <v>0.6967240260014479</v>
      </c>
      <c r="H8">
        <v>2.5</v>
      </c>
      <c r="I8" s="112">
        <f>(0.5*Sheet1!D73*(3.141593*((Sheet1!D7/2)*(Sheet1!D7/2)))*(H8*H8*H8)*(Sheet1!D74/100))</f>
        <v>15.215127598125</v>
      </c>
      <c r="J8" s="70">
        <f>VLOOKUP(I8,B5:C334,2,TRUE)</f>
        <v>13</v>
      </c>
      <c r="K8" s="70">
        <f>J8/Sheet1!D29*Sheet1!D75</f>
        <v>0.13999999999999999</v>
      </c>
      <c r="L8" s="70">
        <f t="shared" si="2"/>
        <v>12.86</v>
      </c>
      <c r="O8" s="70">
        <f>Sheet1!F65</f>
        <v>4.354525162509049</v>
      </c>
    </row>
    <row r="9" spans="1:15" ht="12.75">
      <c r="A9">
        <v>0.5</v>
      </c>
      <c r="B9" s="70">
        <f t="shared" si="0"/>
        <v>66.08863129062726</v>
      </c>
      <c r="C9" s="70">
        <f>A9*Sheet1!D29</f>
        <v>65</v>
      </c>
      <c r="E9" s="70">
        <f t="shared" si="1"/>
        <v>1.0886312906272622</v>
      </c>
      <c r="H9">
        <v>3</v>
      </c>
      <c r="I9" s="112">
        <f>(0.5*Sheet1!D73*(3.141593*((Sheet1!D7/2)*(Sheet1!D7/2)))*(H9*H9*H9)*(Sheet1!D74/100))</f>
        <v>26.29174048956</v>
      </c>
      <c r="J9" s="70">
        <f>VLOOKUP(I9,B5:C334,2,TRUE)</f>
        <v>26</v>
      </c>
      <c r="K9" s="70">
        <f>J9/Sheet1!D29*Sheet1!D75</f>
        <v>0.27999999999999997</v>
      </c>
      <c r="L9" s="70">
        <f t="shared" si="2"/>
        <v>25.72</v>
      </c>
      <c r="O9" s="70">
        <f>Sheet1!F65</f>
        <v>4.354525162509049</v>
      </c>
    </row>
    <row r="10" spans="1:15" ht="12.75">
      <c r="A10">
        <v>0.6</v>
      </c>
      <c r="B10" s="70">
        <f t="shared" si="0"/>
        <v>79.56762905850326</v>
      </c>
      <c r="C10" s="70">
        <f>A10*Sheet1!D29</f>
        <v>78</v>
      </c>
      <c r="E10" s="70">
        <f t="shared" si="1"/>
        <v>1.5676290585032575</v>
      </c>
      <c r="H10">
        <v>3.5</v>
      </c>
      <c r="I10" s="112">
        <f>(0.5*Sheet1!D73*(3.141593*((Sheet1!D7/2)*(Sheet1!D7/2)))*(H10*H10*H10)*(Sheet1!D74/100))</f>
        <v>41.750310129255</v>
      </c>
      <c r="J10" s="70">
        <f>VLOOKUP(I10,B5:C334,2,TRUE)</f>
        <v>39</v>
      </c>
      <c r="K10" s="70">
        <f>J10/Sheet1!D29*Sheet1!D75</f>
        <v>0.42</v>
      </c>
      <c r="L10" s="70">
        <f t="shared" si="2"/>
        <v>38.58</v>
      </c>
      <c r="O10" s="70">
        <f>Sheet1!F65</f>
        <v>4.354525162509049</v>
      </c>
    </row>
    <row r="11" spans="1:15" ht="12.75">
      <c r="A11">
        <v>0.7</v>
      </c>
      <c r="B11" s="70">
        <f t="shared" si="0"/>
        <v>93.13371732962943</v>
      </c>
      <c r="C11" s="70">
        <f>A11*Sheet1!D29</f>
        <v>91</v>
      </c>
      <c r="E11" s="70">
        <f t="shared" si="1"/>
        <v>2.1337173296294334</v>
      </c>
      <c r="H11">
        <v>4</v>
      </c>
      <c r="I11" s="112">
        <f>(0.5*Sheet1!D73*(3.141593*((Sheet1!D7/2)*(Sheet1!D7/2)))*(H11*H11*H11)*(Sheet1!D74/100))</f>
        <v>62.32116264192</v>
      </c>
      <c r="J11" s="70">
        <f>VLOOKUP(I11,B5:C334,2,TRUE)</f>
        <v>52</v>
      </c>
      <c r="K11" s="70">
        <f>J11/Sheet1!D29*Sheet1!D75</f>
        <v>0.5599999999999999</v>
      </c>
      <c r="L11" s="70">
        <f t="shared" si="2"/>
        <v>51.44</v>
      </c>
      <c r="O11" s="70">
        <f>Sheet1!F65</f>
        <v>4.354525162509049</v>
      </c>
    </row>
    <row r="12" spans="1:15" ht="12.75">
      <c r="A12">
        <v>0.8</v>
      </c>
      <c r="B12" s="70">
        <f t="shared" si="0"/>
        <v>106.78689610400579</v>
      </c>
      <c r="C12" s="70">
        <f>A12*Sheet1!D29</f>
        <v>104</v>
      </c>
      <c r="E12" s="70">
        <f t="shared" si="1"/>
        <v>2.7868961040057916</v>
      </c>
      <c r="H12">
        <v>4.5</v>
      </c>
      <c r="I12" s="112">
        <f>(0.5*Sheet1!D73*(3.141593*((Sheet1!D7/2)*(Sheet1!D7/2)))*(H12*H12*H12)*(Sheet1!D74/100))</f>
        <v>88.734624152265</v>
      </c>
      <c r="J12" s="70">
        <f>VLOOKUP(I12,B5:C334,2,TRUE)</f>
        <v>78</v>
      </c>
      <c r="K12" s="70">
        <f>J12/Sheet1!D29*Sheet1!D75</f>
        <v>0.84</v>
      </c>
      <c r="L12" s="70">
        <f t="shared" si="2"/>
        <v>77.16</v>
      </c>
      <c r="O12" s="70">
        <f>Sheet1!F65</f>
        <v>4.354525162509049</v>
      </c>
    </row>
    <row r="13" spans="1:15" ht="12.75">
      <c r="A13">
        <v>0.9</v>
      </c>
      <c r="B13" s="70">
        <f t="shared" si="0"/>
        <v>120.52716538163233</v>
      </c>
      <c r="C13" s="70">
        <f>A13*Sheet1!D29</f>
        <v>117</v>
      </c>
      <c r="E13" s="70">
        <f t="shared" si="1"/>
        <v>3.52716538163233</v>
      </c>
      <c r="H13">
        <v>5</v>
      </c>
      <c r="I13" s="112">
        <f>(0.5*Sheet1!D73*(3.141593*((Sheet1!D7/2)*(Sheet1!D7/2)))*(H13*H13*H13)*(Sheet1!D74/100))</f>
        <v>121.721020785</v>
      </c>
      <c r="J13" s="70">
        <f>VLOOKUP(I13,B5:C334,2,TRUE)</f>
        <v>117</v>
      </c>
      <c r="K13" s="70">
        <f>J13/Sheet1!D29*Sheet1!D75</f>
        <v>1.26</v>
      </c>
      <c r="L13" s="70">
        <f t="shared" si="2"/>
        <v>115.74</v>
      </c>
      <c r="O13" s="70">
        <f>Sheet1!F65</f>
        <v>4.354525162509049</v>
      </c>
    </row>
    <row r="14" spans="1:15" ht="12.75">
      <c r="A14">
        <v>1</v>
      </c>
      <c r="B14" s="70">
        <f t="shared" si="0"/>
        <v>134.35452516250905</v>
      </c>
      <c r="C14" s="70">
        <f>A14*Sheet1!D29</f>
        <v>130</v>
      </c>
      <c r="E14" s="70">
        <f t="shared" si="1"/>
        <v>4.354525162509049</v>
      </c>
      <c r="H14">
        <v>5.5</v>
      </c>
      <c r="I14" s="112">
        <f>(0.5*Sheet1!D73*(3.141593*((Sheet1!D7/2)*(Sheet1!D7/2)))*(H14*H14*H14)*(Sheet1!D74/100))</f>
        <v>162.01067866483498</v>
      </c>
      <c r="J14" s="70">
        <f>VLOOKUP(I14,B5:C334,2,TRUE)</f>
        <v>143</v>
      </c>
      <c r="K14" s="70">
        <f>J14/Sheet1!D29*Sheet1!D75</f>
        <v>1.54</v>
      </c>
      <c r="L14" s="70">
        <f t="shared" si="2"/>
        <v>141.46</v>
      </c>
      <c r="O14" s="70">
        <f>Sheet1!F65</f>
        <v>4.354525162509049</v>
      </c>
    </row>
    <row r="15" spans="1:15" ht="12.75">
      <c r="A15">
        <v>1.1</v>
      </c>
      <c r="B15" s="70">
        <f t="shared" si="0"/>
        <v>148.26897544663595</v>
      </c>
      <c r="C15" s="70">
        <f>A15*Sheet1!D29</f>
        <v>143</v>
      </c>
      <c r="E15" s="70">
        <f t="shared" si="1"/>
        <v>5.26897544663595</v>
      </c>
      <c r="H15">
        <v>6</v>
      </c>
      <c r="I15" s="112">
        <f>(0.5*Sheet1!D73*(3.141593*((Sheet1!D7/2)*(Sheet1!D7/2)))*(H15*H15*H15)*(Sheet1!D74/100))</f>
        <v>210.33392391648</v>
      </c>
      <c r="J15" s="70">
        <f>VLOOKUP(I15,B5:C334,2,TRUE)</f>
        <v>195</v>
      </c>
      <c r="K15" s="70">
        <f>J15/Sheet1!D29*Sheet1!D75</f>
        <v>2.0999999999999996</v>
      </c>
      <c r="L15" s="70">
        <f t="shared" si="2"/>
        <v>192.9</v>
      </c>
      <c r="O15" s="70">
        <f>Sheet1!F65</f>
        <v>4.354525162509049</v>
      </c>
    </row>
    <row r="16" spans="1:15" ht="12.75">
      <c r="A16">
        <v>1.2</v>
      </c>
      <c r="B16" s="70">
        <f t="shared" si="0"/>
        <v>162.27051623401303</v>
      </c>
      <c r="C16" s="70">
        <f>A16*Sheet1!D29</f>
        <v>156</v>
      </c>
      <c r="E16" s="70">
        <f t="shared" si="1"/>
        <v>6.27051623401303</v>
      </c>
      <c r="H16">
        <v>6.5</v>
      </c>
      <c r="I16" s="112">
        <f>(0.5*Sheet1!D73*(3.141593*((Sheet1!D7/2)*(Sheet1!D7/2)))*(H16*H16*H16)*(Sheet1!D74/100))</f>
        <v>267.421082664645</v>
      </c>
      <c r="J16" s="70">
        <f>VLOOKUP(I16,B5:C334,2,TRUE)</f>
        <v>247</v>
      </c>
      <c r="K16" s="70">
        <f>J16/Sheet1!D29*Sheet1!D75</f>
        <v>2.6599999999999997</v>
      </c>
      <c r="L16" s="70">
        <f t="shared" si="2"/>
        <v>244.34</v>
      </c>
      <c r="O16" s="70">
        <f>Sheet1!F65</f>
        <v>4.354525162509049</v>
      </c>
    </row>
    <row r="17" spans="1:15" ht="12.75">
      <c r="A17">
        <v>1.3</v>
      </c>
      <c r="B17" s="70">
        <f t="shared" si="0"/>
        <v>176.3591475246403</v>
      </c>
      <c r="C17" s="70">
        <f>A17*Sheet1!D29</f>
        <v>169</v>
      </c>
      <c r="E17" s="70">
        <f t="shared" si="1"/>
        <v>7.359147524640293</v>
      </c>
      <c r="H17">
        <v>7</v>
      </c>
      <c r="I17" s="112">
        <f>(0.5*Sheet1!D73*(3.141593*((Sheet1!D7/2)*(Sheet1!D7/2)))*(H17*H17*H17)*(Sheet1!D74/100))</f>
        <v>334.00248103404</v>
      </c>
      <c r="J17" s="70">
        <f>VLOOKUP(I17,B5:C334,2,TRUE)</f>
        <v>299</v>
      </c>
      <c r="K17" s="70">
        <f>J17/Sheet1!D29*Sheet1!D75</f>
        <v>3.2199999999999998</v>
      </c>
      <c r="L17" s="70">
        <f t="shared" si="2"/>
        <v>295.78</v>
      </c>
      <c r="O17" s="70">
        <f>Sheet1!F65</f>
        <v>4.354525162509049</v>
      </c>
    </row>
    <row r="18" spans="1:15" ht="12.75">
      <c r="A18">
        <v>1.4</v>
      </c>
      <c r="B18" s="70">
        <f t="shared" si="0"/>
        <v>190.53486931851774</v>
      </c>
      <c r="C18" s="70">
        <f>A18*Sheet1!D29</f>
        <v>182</v>
      </c>
      <c r="E18" s="70">
        <f t="shared" si="1"/>
        <v>8.534869318517734</v>
      </c>
      <c r="H18">
        <v>7.5</v>
      </c>
      <c r="I18" s="112">
        <f>(0.5*Sheet1!D73*(3.141593*((Sheet1!D7/2)*(Sheet1!D7/2)))*(H18*H18*H18)*(Sheet1!D74/100))</f>
        <v>410.80844514937496</v>
      </c>
      <c r="J18" s="70">
        <f>VLOOKUP(I18,B5:C334,2,TRUE)</f>
        <v>364</v>
      </c>
      <c r="K18" s="70">
        <f>J18/Sheet1!D29*Sheet1!D75</f>
        <v>3.9199999999999995</v>
      </c>
      <c r="L18" s="70">
        <f t="shared" si="2"/>
        <v>360.08</v>
      </c>
      <c r="O18" s="70">
        <f>Sheet1!F65</f>
        <v>4.354525162509049</v>
      </c>
    </row>
    <row r="19" spans="1:15" ht="12.75">
      <c r="A19">
        <v>1.5</v>
      </c>
      <c r="B19" s="70">
        <f t="shared" si="0"/>
        <v>204.79768161564536</v>
      </c>
      <c r="C19" s="70">
        <f>A19*Sheet1!D29</f>
        <v>195</v>
      </c>
      <c r="E19" s="70">
        <f t="shared" si="1"/>
        <v>9.79768161564536</v>
      </c>
      <c r="H19">
        <v>8</v>
      </c>
      <c r="I19" s="112">
        <f>(0.5*Sheet1!D73*(3.141593*((Sheet1!D7/2)*(Sheet1!D7/2)))*(H19*H19*H19)*(Sheet1!D74/100))</f>
        <v>498.56930113536</v>
      </c>
      <c r="J19" s="70">
        <f>VLOOKUP(I19,B5:C334,2,TRUE)</f>
        <v>442</v>
      </c>
      <c r="K19" s="70">
        <f>J19/Sheet1!D29*Sheet1!D75</f>
        <v>4.76</v>
      </c>
      <c r="L19" s="70">
        <f t="shared" si="2"/>
        <v>437.24</v>
      </c>
      <c r="O19" s="70">
        <f>Sheet1!F65</f>
        <v>4.354525162509049</v>
      </c>
    </row>
    <row r="20" spans="1:15" ht="12.75">
      <c r="A20">
        <v>1.6</v>
      </c>
      <c r="B20" s="70">
        <f t="shared" si="0"/>
        <v>219.14758441602316</v>
      </c>
      <c r="C20" s="70">
        <f>A20*Sheet1!D29</f>
        <v>208</v>
      </c>
      <c r="E20" s="70">
        <f t="shared" si="1"/>
        <v>11.147584416023166</v>
      </c>
      <c r="H20">
        <v>8.5</v>
      </c>
      <c r="I20" s="112">
        <f>(0.5*Sheet1!D73*(3.141593*((Sheet1!D7/2)*(Sheet1!D7/2)))*(H20*H20*H20)*(Sheet1!D74/100))</f>
        <v>598.015375116705</v>
      </c>
      <c r="J20" s="70">
        <f>VLOOKUP(I20,B5:C334,2,TRUE)</f>
        <v>520</v>
      </c>
      <c r="K20" s="70">
        <f>J20/Sheet1!D29*Sheet1!D75</f>
        <v>5.6</v>
      </c>
      <c r="L20" s="70">
        <f t="shared" si="2"/>
        <v>514.4</v>
      </c>
      <c r="O20" s="70">
        <f>Sheet1!F65</f>
        <v>4.354525162509049</v>
      </c>
    </row>
    <row r="21" spans="1:15" ht="12.75">
      <c r="A21">
        <v>1.7</v>
      </c>
      <c r="B21" s="70">
        <f t="shared" si="0"/>
        <v>233.58457771965115</v>
      </c>
      <c r="C21" s="70">
        <f>A21*Sheet1!D29</f>
        <v>221</v>
      </c>
      <c r="E21" s="70">
        <f t="shared" si="1"/>
        <v>12.584577719651149</v>
      </c>
      <c r="H21">
        <v>9</v>
      </c>
      <c r="I21" s="112">
        <f>(0.5*Sheet1!D73*(3.141593*((Sheet1!D7/2)*(Sheet1!D7/2)))*(H21*H21*H21)*(Sheet1!D74/100))</f>
        <v>709.87699321812</v>
      </c>
      <c r="J21" s="70">
        <f>VLOOKUP(I21,B5:C334,2,TRUE)</f>
        <v>611</v>
      </c>
      <c r="K21" s="70">
        <f>J21/Sheet1!D29*Sheet1!D75</f>
        <v>6.58</v>
      </c>
      <c r="L21" s="70">
        <f t="shared" si="2"/>
        <v>604.42</v>
      </c>
      <c r="O21" s="70">
        <f>Sheet1!F65</f>
        <v>4.354525162509049</v>
      </c>
    </row>
    <row r="22" spans="1:15" ht="12.75">
      <c r="A22">
        <v>1.8</v>
      </c>
      <c r="B22" s="70">
        <f t="shared" si="0"/>
        <v>248.10866152652932</v>
      </c>
      <c r="C22" s="70">
        <f>A22*Sheet1!D29</f>
        <v>234</v>
      </c>
      <c r="E22" s="70">
        <f t="shared" si="1"/>
        <v>14.10866152652932</v>
      </c>
      <c r="H22">
        <v>9.5</v>
      </c>
      <c r="I22" s="112">
        <f>(0.5*Sheet1!D73*(3.141593*((Sheet1!D7/2)*(Sheet1!D7/2)))*(H22*H22*H22)*(Sheet1!D74/100))</f>
        <v>834.8844815643149</v>
      </c>
      <c r="J22" s="70">
        <f>VLOOKUP(I22,B5:C334,2,TRUE)</f>
        <v>702</v>
      </c>
      <c r="K22" s="70">
        <f>J22/Sheet1!D29*Sheet1!D75</f>
        <v>7.56</v>
      </c>
      <c r="L22" s="70">
        <f t="shared" si="2"/>
        <v>694.44</v>
      </c>
      <c r="O22" s="70">
        <f>Sheet1!F65</f>
        <v>4.354525162509049</v>
      </c>
    </row>
    <row r="23" spans="1:15" ht="12.75">
      <c r="A23">
        <v>1.9</v>
      </c>
      <c r="B23" s="70">
        <f t="shared" si="0"/>
        <v>262.7198358366577</v>
      </c>
      <c r="C23" s="70">
        <f>A23*Sheet1!D29</f>
        <v>247</v>
      </c>
      <c r="E23" s="70">
        <f t="shared" si="1"/>
        <v>15.719835836657666</v>
      </c>
      <c r="H23">
        <v>10</v>
      </c>
      <c r="I23" s="112">
        <f>(0.5*Sheet1!D73*(3.141593*((Sheet1!D7/2)*(Sheet1!D7/2)))*(H23*H23*H23)*(Sheet1!D74/100))</f>
        <v>973.76816628</v>
      </c>
      <c r="J23" s="70">
        <f>VLOOKUP(I23,B5:C334,2,TRUE)</f>
        <v>806</v>
      </c>
      <c r="K23" s="70">
        <f>J23/Sheet1!D29*Sheet1!D75</f>
        <v>8.68</v>
      </c>
      <c r="L23" s="70">
        <f t="shared" si="2"/>
        <v>797.32</v>
      </c>
      <c r="O23" s="70">
        <f>Sheet1!F65</f>
        <v>4.354525162509049</v>
      </c>
    </row>
    <row r="24" spans="1:15" ht="12.75">
      <c r="A24">
        <v>2</v>
      </c>
      <c r="B24" s="70">
        <f t="shared" si="0"/>
        <v>277.4181006500362</v>
      </c>
      <c r="C24" s="70">
        <f>A24*Sheet1!D29</f>
        <v>260</v>
      </c>
      <c r="E24" s="70">
        <f t="shared" si="1"/>
        <v>17.418100650036195</v>
      </c>
      <c r="H24">
        <v>10.5</v>
      </c>
      <c r="I24" s="112">
        <f>(0.5*Sheet1!D73*(3.141593*((Sheet1!D7/2)*(Sheet1!D7/2)))*(H24*H24*H24)*(Sheet1!D74/100))</f>
        <v>1127.258373489885</v>
      </c>
      <c r="J24" s="70">
        <f>VLOOKUP(I24,B5:C334,2,TRUE)</f>
        <v>910</v>
      </c>
      <c r="K24" s="70">
        <f>J24/Sheet1!D29*Sheet1!D75</f>
        <v>9.799999999999999</v>
      </c>
      <c r="L24" s="70">
        <f t="shared" si="2"/>
        <v>900.2</v>
      </c>
      <c r="O24" s="70">
        <f>Sheet1!F65</f>
        <v>4.354525162509049</v>
      </c>
    </row>
    <row r="25" spans="1:15" ht="12.75">
      <c r="A25">
        <v>2.1</v>
      </c>
      <c r="B25" s="70">
        <f t="shared" si="0"/>
        <v>292.20345596666493</v>
      </c>
      <c r="C25" s="70">
        <f>A25*Sheet1!D29</f>
        <v>273</v>
      </c>
      <c r="E25" s="70">
        <f t="shared" si="1"/>
        <v>19.203455966664905</v>
      </c>
      <c r="H25">
        <v>11</v>
      </c>
      <c r="I25" s="112">
        <f>(0.5*Sheet1!D73*(3.141593*((Sheet1!D7/2)*(Sheet1!D7/2)))*(H25*H25*H25)*(Sheet1!D74/100))</f>
        <v>1296.0854293186799</v>
      </c>
      <c r="J25" s="70">
        <f>VLOOKUP(I25,B5:C334,2,TRUE)</f>
        <v>1014</v>
      </c>
      <c r="K25" s="70">
        <f>J25/Sheet1!D29*Sheet1!D75</f>
        <v>10.92</v>
      </c>
      <c r="L25" s="70">
        <f t="shared" si="2"/>
        <v>1003.08</v>
      </c>
      <c r="O25" s="70">
        <f>Sheet1!F65</f>
        <v>4.354525162509049</v>
      </c>
    </row>
    <row r="26" spans="1:15" ht="12.75">
      <c r="A26">
        <v>2.2</v>
      </c>
      <c r="B26" s="70">
        <f t="shared" si="0"/>
        <v>307.0759017865438</v>
      </c>
      <c r="C26" s="70">
        <f>A26*Sheet1!D29</f>
        <v>286</v>
      </c>
      <c r="E26" s="70">
        <f t="shared" si="1"/>
        <v>21.0759017865438</v>
      </c>
      <c r="H26">
        <v>11.5</v>
      </c>
      <c r="I26" s="112">
        <f>(0.5*Sheet1!D73*(3.141593*((Sheet1!D7/2)*(Sheet1!D7/2)))*(H26*H26*H26)*(Sheet1!D74/100))</f>
        <v>1480.9796598910948</v>
      </c>
      <c r="J26" s="70">
        <f>VLOOKUP(I26,B5:C334,2,TRUE)</f>
        <v>1131</v>
      </c>
      <c r="K26" s="70">
        <f>J26/Sheet1!D29*Sheet1!D75</f>
        <v>12.179999999999998</v>
      </c>
      <c r="L26" s="70">
        <f t="shared" si="2"/>
        <v>1118.82</v>
      </c>
      <c r="O26" s="70">
        <f>Sheet1!F65</f>
        <v>4.354525162509049</v>
      </c>
    </row>
    <row r="27" spans="1:15" ht="12.75">
      <c r="A27">
        <v>2.3</v>
      </c>
      <c r="B27" s="70">
        <f t="shared" si="0"/>
        <v>322.03543810967284</v>
      </c>
      <c r="C27" s="70">
        <f>A27*Sheet1!D29</f>
        <v>299</v>
      </c>
      <c r="E27" s="70">
        <f t="shared" si="1"/>
        <v>23.035438109672864</v>
      </c>
      <c r="H27">
        <v>12</v>
      </c>
      <c r="I27" s="112">
        <f>(0.5*Sheet1!D73*(3.141593*((Sheet1!D7/2)*(Sheet1!D7/2)))*(H27*H27*H27)*(Sheet1!D74/100))</f>
        <v>1682.67139133184</v>
      </c>
      <c r="J27" s="70">
        <f>VLOOKUP(I27,B5:C334,2,TRUE)</f>
        <v>1261</v>
      </c>
      <c r="K27" s="70">
        <f>J27/Sheet1!D29*Sheet1!D75</f>
        <v>13.579999999999998</v>
      </c>
      <c r="L27" s="70">
        <f t="shared" si="2"/>
        <v>1247.42</v>
      </c>
      <c r="O27" s="70">
        <f>Sheet1!F65</f>
        <v>4.354525162509049</v>
      </c>
    </row>
    <row r="28" spans="1:15" ht="12.75">
      <c r="A28">
        <v>2.4</v>
      </c>
      <c r="B28" s="70">
        <f t="shared" si="0"/>
        <v>337.0820649360521</v>
      </c>
      <c r="C28" s="70">
        <f>A28*Sheet1!D29</f>
        <v>312</v>
      </c>
      <c r="E28" s="70">
        <f t="shared" si="1"/>
        <v>25.08206493605212</v>
      </c>
      <c r="I28" s="112"/>
      <c r="O28" s="70">
        <f>Sheet1!F65</f>
        <v>4.354525162509049</v>
      </c>
    </row>
    <row r="29" spans="1:15" ht="12.75">
      <c r="A29">
        <v>2.5</v>
      </c>
      <c r="B29" s="70">
        <f t="shared" si="0"/>
        <v>352.2157822656816</v>
      </c>
      <c r="C29" s="70">
        <f>A29*Sheet1!D29</f>
        <v>325</v>
      </c>
      <c r="E29" s="70">
        <f t="shared" si="1"/>
        <v>27.215782265681554</v>
      </c>
      <c r="I29" s="112"/>
      <c r="O29" s="70">
        <f>Sheet1!F65</f>
        <v>4.354525162509049</v>
      </c>
    </row>
    <row r="30" spans="1:15" ht="12.75">
      <c r="A30">
        <v>2.6</v>
      </c>
      <c r="B30" s="70">
        <f t="shared" si="0"/>
        <v>367.43659009856117</v>
      </c>
      <c r="C30" s="70">
        <f>A30*Sheet1!D29</f>
        <v>338</v>
      </c>
      <c r="E30" s="70">
        <f t="shared" si="1"/>
        <v>29.436590098561172</v>
      </c>
      <c r="I30" s="112"/>
      <c r="O30" s="70">
        <f>Sheet1!F65</f>
        <v>4.354525162509049</v>
      </c>
    </row>
    <row r="31" spans="1:15" ht="12.75">
      <c r="A31">
        <v>2.7</v>
      </c>
      <c r="B31" s="70">
        <f t="shared" si="0"/>
        <v>382.744488434691</v>
      </c>
      <c r="C31" s="70">
        <f>A31*Sheet1!D29</f>
        <v>351</v>
      </c>
      <c r="E31" s="70">
        <f t="shared" si="1"/>
        <v>31.744488434690968</v>
      </c>
      <c r="I31" s="112"/>
      <c r="O31" s="70">
        <f>Sheet1!F65</f>
        <v>4.354525162509049</v>
      </c>
    </row>
    <row r="32" spans="1:15" ht="12.75">
      <c r="A32">
        <v>2.8</v>
      </c>
      <c r="B32" s="70">
        <f t="shared" si="0"/>
        <v>398.13947727407094</v>
      </c>
      <c r="C32" s="70">
        <f>A32*Sheet1!D29</f>
        <v>364</v>
      </c>
      <c r="E32" s="70">
        <f t="shared" si="1"/>
        <v>34.139477274070934</v>
      </c>
      <c r="I32" s="112"/>
      <c r="O32" s="70">
        <f>Sheet1!F65</f>
        <v>4.354525162509049</v>
      </c>
    </row>
    <row r="33" spans="1:15" ht="12.75">
      <c r="A33">
        <v>2.9</v>
      </c>
      <c r="B33" s="70">
        <f t="shared" si="0"/>
        <v>413.6215566167011</v>
      </c>
      <c r="C33" s="70">
        <f>A33*Sheet1!D29</f>
        <v>377</v>
      </c>
      <c r="E33" s="70">
        <f t="shared" si="1"/>
        <v>36.6215566167011</v>
      </c>
      <c r="I33" s="112"/>
      <c r="O33" s="70">
        <f>Sheet1!F65</f>
        <v>4.354525162509049</v>
      </c>
    </row>
    <row r="34" spans="1:15" ht="12.75">
      <c r="A34">
        <v>3</v>
      </c>
      <c r="B34" s="70">
        <f t="shared" si="0"/>
        <v>429.19072646258144</v>
      </c>
      <c r="C34" s="70">
        <f>A34*Sheet1!D29</f>
        <v>390</v>
      </c>
      <c r="E34" s="70">
        <f t="shared" si="1"/>
        <v>39.19072646258144</v>
      </c>
      <c r="I34" s="112"/>
      <c r="O34" s="70">
        <f>Sheet1!F65</f>
        <v>4.354525162509049</v>
      </c>
    </row>
    <row r="35" spans="1:15" ht="12.75">
      <c r="A35">
        <v>3.1</v>
      </c>
      <c r="B35" s="70">
        <f t="shared" si="0"/>
        <v>444.846986811712</v>
      </c>
      <c r="C35" s="70">
        <f>A35*Sheet1!D29</f>
        <v>403</v>
      </c>
      <c r="E35" s="70">
        <f t="shared" si="1"/>
        <v>41.846986811711965</v>
      </c>
      <c r="O35" s="70">
        <f>Sheet1!F65</f>
        <v>4.354525162509049</v>
      </c>
    </row>
    <row r="36" spans="1:15" ht="12.75">
      <c r="A36">
        <v>3.2</v>
      </c>
      <c r="B36" s="70">
        <f t="shared" si="0"/>
        <v>460.59033766409266</v>
      </c>
      <c r="C36" s="70">
        <f>A36*Sheet1!D29</f>
        <v>416</v>
      </c>
      <c r="E36" s="70">
        <f t="shared" si="1"/>
        <v>44.590337664092665</v>
      </c>
      <c r="O36" s="70">
        <f>Sheet1!F65</f>
        <v>4.354525162509049</v>
      </c>
    </row>
    <row r="37" spans="1:15" ht="12.75">
      <c r="A37">
        <v>3.3</v>
      </c>
      <c r="B37" s="70">
        <f t="shared" si="0"/>
        <v>476.4207790197235</v>
      </c>
      <c r="C37" s="70">
        <f>A37*Sheet1!D29</f>
        <v>429</v>
      </c>
      <c r="E37" s="70">
        <f t="shared" si="1"/>
        <v>47.42077901972353</v>
      </c>
      <c r="O37" s="70">
        <f>Sheet1!F65</f>
        <v>4.354525162509049</v>
      </c>
    </row>
    <row r="38" spans="1:15" ht="12.75">
      <c r="A38">
        <v>3.4</v>
      </c>
      <c r="B38" s="70">
        <f t="shared" si="0"/>
        <v>492.3383108786046</v>
      </c>
      <c r="C38" s="70">
        <f>A38*Sheet1!D29</f>
        <v>442</v>
      </c>
      <c r="E38" s="70">
        <f t="shared" si="1"/>
        <v>50.338310878604595</v>
      </c>
      <c r="O38" s="70">
        <f>Sheet1!F65</f>
        <v>4.354525162509049</v>
      </c>
    </row>
    <row r="39" spans="1:15" ht="12.75">
      <c r="A39">
        <v>3.5</v>
      </c>
      <c r="B39" s="70">
        <f t="shared" si="0"/>
        <v>508.3429332407359</v>
      </c>
      <c r="C39" s="70">
        <f>A39*Sheet1!D29</f>
        <v>455</v>
      </c>
      <c r="E39" s="70">
        <f t="shared" si="1"/>
        <v>53.342933240735846</v>
      </c>
      <c r="O39" s="70">
        <f>Sheet1!F65</f>
        <v>4.354525162509049</v>
      </c>
    </row>
    <row r="40" spans="1:15" ht="12.75">
      <c r="A40">
        <v>3.6</v>
      </c>
      <c r="B40" s="70">
        <f t="shared" si="0"/>
        <v>524.4346461061173</v>
      </c>
      <c r="C40" s="70">
        <f>A40*Sheet1!D29</f>
        <v>468</v>
      </c>
      <c r="E40" s="70">
        <f t="shared" si="1"/>
        <v>56.43464610611728</v>
      </c>
      <c r="O40" s="70">
        <f>Sheet1!F65</f>
        <v>4.354525162509049</v>
      </c>
    </row>
    <row r="41" spans="1:15" ht="12.75">
      <c r="A41">
        <v>3.7</v>
      </c>
      <c r="B41" s="70">
        <f t="shared" si="0"/>
        <v>540.6134494747489</v>
      </c>
      <c r="C41" s="70">
        <f>A41*Sheet1!D29</f>
        <v>481</v>
      </c>
      <c r="E41" s="70">
        <f t="shared" si="1"/>
        <v>59.61344947474888</v>
      </c>
      <c r="O41" s="70">
        <f>Sheet1!F65</f>
        <v>4.354525162509049</v>
      </c>
    </row>
    <row r="42" spans="1:15" ht="12.75">
      <c r="A42">
        <v>3.8</v>
      </c>
      <c r="B42" s="70">
        <f t="shared" si="0"/>
        <v>556.8793433466307</v>
      </c>
      <c r="C42" s="70">
        <f>A42*Sheet1!D29</f>
        <v>494</v>
      </c>
      <c r="E42" s="70">
        <f t="shared" si="1"/>
        <v>62.87934334663066</v>
      </c>
      <c r="O42" s="70">
        <f>Sheet1!F65</f>
        <v>4.354525162509049</v>
      </c>
    </row>
    <row r="43" spans="1:15" ht="12.75">
      <c r="A43">
        <v>3.9</v>
      </c>
      <c r="B43" s="70">
        <f t="shared" si="0"/>
        <v>573.2323277217627</v>
      </c>
      <c r="C43" s="70">
        <f>A43*Sheet1!D29</f>
        <v>507</v>
      </c>
      <c r="E43" s="70">
        <f t="shared" si="1"/>
        <v>66.23232772176263</v>
      </c>
      <c r="O43" s="70">
        <f>Sheet1!F65</f>
        <v>4.354525162509049</v>
      </c>
    </row>
    <row r="44" spans="1:15" ht="12.75">
      <c r="A44">
        <v>4</v>
      </c>
      <c r="B44" s="70">
        <f t="shared" si="0"/>
        <v>589.6724026001448</v>
      </c>
      <c r="C44" s="70">
        <f>A44*Sheet1!D29</f>
        <v>520</v>
      </c>
      <c r="E44" s="70">
        <f t="shared" si="1"/>
        <v>69.67240260014478</v>
      </c>
      <c r="O44" s="70">
        <f>Sheet1!F65</f>
        <v>4.354525162509049</v>
      </c>
    </row>
    <row r="45" spans="1:15" ht="12.75">
      <c r="A45">
        <v>4.1</v>
      </c>
      <c r="B45" s="70">
        <f t="shared" si="0"/>
        <v>606.1995679817771</v>
      </c>
      <c r="C45" s="70">
        <f>A45*Sheet1!D29</f>
        <v>533</v>
      </c>
      <c r="E45" s="70">
        <f t="shared" si="1"/>
        <v>73.19956798177711</v>
      </c>
      <c r="O45" s="70">
        <f>Sheet1!F65</f>
        <v>4.354525162509049</v>
      </c>
    </row>
    <row r="46" spans="1:15" ht="12.75">
      <c r="A46">
        <v>4.2</v>
      </c>
      <c r="B46" s="70">
        <f t="shared" si="0"/>
        <v>622.8138238666596</v>
      </c>
      <c r="C46" s="70">
        <f>A46*Sheet1!D29</f>
        <v>546</v>
      </c>
      <c r="E46" s="70">
        <f t="shared" si="1"/>
        <v>76.81382386665962</v>
      </c>
      <c r="O46" s="70">
        <f>Sheet1!F65</f>
        <v>4.354525162509049</v>
      </c>
    </row>
    <row r="47" spans="1:15" ht="12.75">
      <c r="A47">
        <v>4.3</v>
      </c>
      <c r="B47" s="70">
        <f t="shared" si="0"/>
        <v>639.5151702547923</v>
      </c>
      <c r="C47" s="70">
        <f>A47*Sheet1!D29</f>
        <v>559</v>
      </c>
      <c r="E47" s="70">
        <f t="shared" si="1"/>
        <v>80.51517025479231</v>
      </c>
      <c r="O47" s="70">
        <f>Sheet1!F65</f>
        <v>4.354525162509049</v>
      </c>
    </row>
    <row r="48" spans="1:15" ht="12.75">
      <c r="A48">
        <v>4.4</v>
      </c>
      <c r="B48" s="70">
        <f t="shared" si="0"/>
        <v>656.3036071461752</v>
      </c>
      <c r="C48" s="70">
        <f>A48*Sheet1!D29</f>
        <v>572</v>
      </c>
      <c r="E48" s="70">
        <f t="shared" si="1"/>
        <v>84.3036071461752</v>
      </c>
      <c r="O48" s="70">
        <f>Sheet1!F65</f>
        <v>4.354525162509049</v>
      </c>
    </row>
    <row r="49" spans="1:15" ht="12.75">
      <c r="A49">
        <v>4.5</v>
      </c>
      <c r="B49" s="70">
        <f t="shared" si="0"/>
        <v>673.1791345408083</v>
      </c>
      <c r="C49" s="70">
        <f>A49*Sheet1!D29</f>
        <v>585</v>
      </c>
      <c r="E49" s="70">
        <f t="shared" si="1"/>
        <v>88.17913454080823</v>
      </c>
      <c r="O49" s="70">
        <f>Sheet1!F65</f>
        <v>4.354525162509049</v>
      </c>
    </row>
    <row r="50" spans="1:15" ht="12.75">
      <c r="A50">
        <v>4.6</v>
      </c>
      <c r="B50" s="70">
        <f t="shared" si="0"/>
        <v>690.1417524386915</v>
      </c>
      <c r="C50" s="70">
        <f>A50*Sheet1!D29</f>
        <v>598</v>
      </c>
      <c r="E50" s="70">
        <f t="shared" si="1"/>
        <v>92.14175243869146</v>
      </c>
      <c r="O50" s="70">
        <f>Sheet1!F65</f>
        <v>4.354525162509049</v>
      </c>
    </row>
    <row r="51" spans="1:15" ht="12.75">
      <c r="A51">
        <v>4.7</v>
      </c>
      <c r="B51" s="70">
        <f t="shared" si="0"/>
        <v>707.1914608398249</v>
      </c>
      <c r="C51" s="70">
        <f>A51*Sheet1!D29</f>
        <v>611</v>
      </c>
      <c r="E51" s="70">
        <f t="shared" si="1"/>
        <v>96.1914608398249</v>
      </c>
      <c r="O51" s="70">
        <f>Sheet1!F65</f>
        <v>4.354525162509049</v>
      </c>
    </row>
    <row r="52" spans="1:15" ht="12.75">
      <c r="A52">
        <v>4.8</v>
      </c>
      <c r="B52" s="70">
        <f t="shared" si="0"/>
        <v>724.3282597442085</v>
      </c>
      <c r="C52" s="70">
        <f>A52*Sheet1!D29</f>
        <v>624</v>
      </c>
      <c r="E52" s="70">
        <f t="shared" si="1"/>
        <v>100.32825974420848</v>
      </c>
      <c r="O52" s="70">
        <f>Sheet1!F65</f>
        <v>4.354525162509049</v>
      </c>
    </row>
    <row r="53" spans="1:15" ht="12.75">
      <c r="A53">
        <v>4.9</v>
      </c>
      <c r="B53" s="70">
        <f t="shared" si="0"/>
        <v>741.5521491518423</v>
      </c>
      <c r="C53" s="70">
        <f>A53*Sheet1!D29</f>
        <v>637</v>
      </c>
      <c r="E53" s="70">
        <f t="shared" si="1"/>
        <v>104.55214915184229</v>
      </c>
      <c r="O53" s="70">
        <f>Sheet1!F65</f>
        <v>4.354525162509049</v>
      </c>
    </row>
    <row r="54" spans="1:15" ht="12.75">
      <c r="A54">
        <v>5</v>
      </c>
      <c r="B54" s="70">
        <f t="shared" si="0"/>
        <v>758.8631290627262</v>
      </c>
      <c r="C54" s="70">
        <f>A54*Sheet1!D29</f>
        <v>650</v>
      </c>
      <c r="E54" s="70">
        <f t="shared" si="1"/>
        <v>108.86312906272622</v>
      </c>
      <c r="O54" s="70">
        <f>Sheet1!F65</f>
        <v>4.354525162509049</v>
      </c>
    </row>
    <row r="55" spans="1:15" ht="12.75">
      <c r="A55">
        <v>5.1</v>
      </c>
      <c r="B55" s="70">
        <f t="shared" si="0"/>
        <v>776.2611994768604</v>
      </c>
      <c r="C55" s="70">
        <f>A55*Sheet1!D29</f>
        <v>663</v>
      </c>
      <c r="E55" s="70">
        <f t="shared" si="1"/>
        <v>113.26119947686034</v>
      </c>
      <c r="O55" s="70">
        <f>Sheet1!F65</f>
        <v>4.354525162509049</v>
      </c>
    </row>
    <row r="56" spans="1:15" ht="12.75">
      <c r="A56">
        <v>5.2</v>
      </c>
      <c r="B56" s="70">
        <f t="shared" si="0"/>
        <v>793.7463603942447</v>
      </c>
      <c r="C56" s="70">
        <f>A56*Sheet1!D29</f>
        <v>676</v>
      </c>
      <c r="E56" s="70">
        <f t="shared" si="1"/>
        <v>117.74636039424469</v>
      </c>
      <c r="O56" s="70">
        <f>Sheet1!F65</f>
        <v>4.354525162509049</v>
      </c>
    </row>
    <row r="57" spans="1:15" ht="12.75">
      <c r="A57">
        <v>5.3</v>
      </c>
      <c r="B57" s="70">
        <f t="shared" si="0"/>
        <v>811.3186118148792</v>
      </c>
      <c r="C57" s="70">
        <f>A57*Sheet1!D29</f>
        <v>689</v>
      </c>
      <c r="E57" s="70">
        <f t="shared" si="1"/>
        <v>122.31861181487918</v>
      </c>
      <c r="O57" s="70">
        <f>Sheet1!F65</f>
        <v>4.354525162509049</v>
      </c>
    </row>
    <row r="58" spans="1:15" ht="12.75">
      <c r="A58">
        <v>5.4</v>
      </c>
      <c r="B58" s="70">
        <f t="shared" si="0"/>
        <v>828.9779537387639</v>
      </c>
      <c r="C58" s="70">
        <f>A58*Sheet1!D29</f>
        <v>702</v>
      </c>
      <c r="E58" s="70">
        <f t="shared" si="1"/>
        <v>126.97795373876387</v>
      </c>
      <c r="O58" s="70">
        <f>Sheet1!F65</f>
        <v>4.354525162509049</v>
      </c>
    </row>
    <row r="59" spans="1:15" ht="12.75">
      <c r="A59">
        <v>5.5</v>
      </c>
      <c r="B59" s="70">
        <f t="shared" si="0"/>
        <v>846.7243861658987</v>
      </c>
      <c r="C59" s="70">
        <f>A59*Sheet1!D29</f>
        <v>715</v>
      </c>
      <c r="E59" s="70">
        <f t="shared" si="1"/>
        <v>131.72438616589872</v>
      </c>
      <c r="O59" s="70">
        <f>Sheet1!F65</f>
        <v>4.354525162509049</v>
      </c>
    </row>
    <row r="60" spans="1:15" ht="12.75">
      <c r="A60">
        <v>5.6</v>
      </c>
      <c r="B60" s="70">
        <f t="shared" si="0"/>
        <v>864.5579090962838</v>
      </c>
      <c r="C60" s="70">
        <f>A60*Sheet1!D29</f>
        <v>728</v>
      </c>
      <c r="E60" s="70">
        <f t="shared" si="1"/>
        <v>136.55790909628374</v>
      </c>
      <c r="O60" s="70">
        <f>Sheet1!F65</f>
        <v>4.354525162509049</v>
      </c>
    </row>
    <row r="61" spans="1:15" ht="12.75">
      <c r="A61">
        <v>5.7</v>
      </c>
      <c r="B61" s="70">
        <f t="shared" si="0"/>
        <v>882.478522529919</v>
      </c>
      <c r="C61" s="70">
        <f>A61*Sheet1!D29</f>
        <v>741</v>
      </c>
      <c r="E61" s="70">
        <f t="shared" si="1"/>
        <v>141.478522529919</v>
      </c>
      <c r="O61" s="70">
        <f>Sheet1!F65</f>
        <v>4.354525162509049</v>
      </c>
    </row>
    <row r="62" spans="1:15" ht="12.75">
      <c r="A62">
        <v>5.8</v>
      </c>
      <c r="B62" s="70">
        <f t="shared" si="0"/>
        <v>900.4862264668044</v>
      </c>
      <c r="C62" s="70">
        <f>A62*Sheet1!D29</f>
        <v>754</v>
      </c>
      <c r="E62" s="70">
        <f t="shared" si="1"/>
        <v>146.4862264668044</v>
      </c>
      <c r="O62" s="70">
        <f>Sheet1!F65</f>
        <v>4.354525162509049</v>
      </c>
    </row>
    <row r="63" spans="1:15" ht="12.75">
      <c r="A63">
        <v>5.9</v>
      </c>
      <c r="B63" s="70">
        <f t="shared" si="0"/>
        <v>918.58102090694</v>
      </c>
      <c r="C63" s="70">
        <f>A63*Sheet1!D29</f>
        <v>767</v>
      </c>
      <c r="E63" s="70">
        <f t="shared" si="1"/>
        <v>151.58102090693998</v>
      </c>
      <c r="O63" s="70">
        <f>Sheet1!F65</f>
        <v>4.354525162509049</v>
      </c>
    </row>
    <row r="64" spans="1:15" ht="12.75">
      <c r="A64">
        <v>6</v>
      </c>
      <c r="B64" s="70">
        <f t="shared" si="0"/>
        <v>936.7629058503258</v>
      </c>
      <c r="C64" s="70">
        <f>A64*Sheet1!D29</f>
        <v>780</v>
      </c>
      <c r="E64" s="70">
        <f t="shared" si="1"/>
        <v>156.76290585032575</v>
      </c>
      <c r="O64" s="70">
        <f>Sheet1!F65</f>
        <v>4.354525162509049</v>
      </c>
    </row>
    <row r="65" spans="1:15" ht="12.75">
      <c r="A65">
        <v>6.1</v>
      </c>
      <c r="B65" s="70">
        <f t="shared" si="0"/>
        <v>955.0318812969617</v>
      </c>
      <c r="C65" s="70">
        <f>A65*Sheet1!D29</f>
        <v>793</v>
      </c>
      <c r="E65" s="70">
        <f t="shared" si="1"/>
        <v>162.03188129696167</v>
      </c>
      <c r="O65" s="70">
        <f>Sheet1!F65</f>
        <v>4.354525162509049</v>
      </c>
    </row>
    <row r="66" spans="1:15" ht="12.75">
      <c r="A66">
        <v>6.2</v>
      </c>
      <c r="B66" s="70">
        <f t="shared" si="0"/>
        <v>973.3879472468478</v>
      </c>
      <c r="C66" s="70">
        <f>A66*Sheet1!D29</f>
        <v>806</v>
      </c>
      <c r="E66" s="70">
        <f t="shared" si="1"/>
        <v>167.38794724684786</v>
      </c>
      <c r="O66" s="70">
        <f>Sheet1!F65</f>
        <v>4.354525162509049</v>
      </c>
    </row>
    <row r="67" spans="1:15" ht="12.75">
      <c r="A67">
        <v>6.3</v>
      </c>
      <c r="B67" s="70">
        <f t="shared" si="0"/>
        <v>991.8311036999842</v>
      </c>
      <c r="C67" s="70">
        <f>A67*Sheet1!D29</f>
        <v>819</v>
      </c>
      <c r="E67" s="70">
        <f t="shared" si="1"/>
        <v>172.83110369998414</v>
      </c>
      <c r="O67" s="70">
        <f>Sheet1!F65</f>
        <v>4.354525162509049</v>
      </c>
    </row>
    <row r="68" spans="1:15" ht="12.75">
      <c r="A68">
        <v>6.4</v>
      </c>
      <c r="B68" s="70">
        <f t="shared" si="0"/>
        <v>1010.3613506563706</v>
      </c>
      <c r="C68" s="70">
        <f>A68*Sheet1!D29</f>
        <v>832</v>
      </c>
      <c r="E68" s="70">
        <f t="shared" si="1"/>
        <v>178.36135065637066</v>
      </c>
      <c r="O68" s="70">
        <f>Sheet1!F65</f>
        <v>4.354525162509049</v>
      </c>
    </row>
    <row r="69" spans="1:15" ht="12.75">
      <c r="A69">
        <v>6.5</v>
      </c>
      <c r="B69" s="70">
        <f aca="true" t="shared" si="3" ref="B69:B132">C69+E69</f>
        <v>1028.9786881160073</v>
      </c>
      <c r="C69" s="70">
        <f>A69*Sheet1!D29</f>
        <v>845</v>
      </c>
      <c r="E69" s="70">
        <f aca="true" t="shared" si="4" ref="E69:E132">(A69*A69)*O69</f>
        <v>183.9786881160073</v>
      </c>
      <c r="O69" s="70">
        <f>Sheet1!F65</f>
        <v>4.354525162509049</v>
      </c>
    </row>
    <row r="70" spans="1:15" ht="12.75">
      <c r="A70">
        <v>6.6</v>
      </c>
      <c r="B70" s="70">
        <f t="shared" si="3"/>
        <v>1047.683116078894</v>
      </c>
      <c r="C70" s="70">
        <f>A70*Sheet1!D29</f>
        <v>858</v>
      </c>
      <c r="E70" s="70">
        <f t="shared" si="4"/>
        <v>189.68311607889413</v>
      </c>
      <c r="O70" s="70">
        <f>Sheet1!F65</f>
        <v>4.354525162509049</v>
      </c>
    </row>
    <row r="71" spans="1:15" ht="12.75">
      <c r="A71">
        <v>6.7</v>
      </c>
      <c r="B71" s="70">
        <f t="shared" si="3"/>
        <v>1066.4746345450312</v>
      </c>
      <c r="C71" s="70">
        <f>A71*Sheet1!D29</f>
        <v>871</v>
      </c>
      <c r="E71" s="70">
        <f t="shared" si="4"/>
        <v>195.4746345450312</v>
      </c>
      <c r="O71" s="70">
        <f>Sheet1!F65</f>
        <v>4.354525162509049</v>
      </c>
    </row>
    <row r="72" spans="1:15" ht="12.75">
      <c r="A72">
        <v>6.8</v>
      </c>
      <c r="B72" s="70">
        <f t="shared" si="3"/>
        <v>1085.3532435144184</v>
      </c>
      <c r="C72" s="70">
        <f>A72*Sheet1!D29</f>
        <v>884</v>
      </c>
      <c r="E72" s="70">
        <f t="shared" si="4"/>
        <v>201.35324351441838</v>
      </c>
      <c r="O72" s="70">
        <f>Sheet1!F65</f>
        <v>4.354525162509049</v>
      </c>
    </row>
    <row r="73" spans="1:15" ht="12.75">
      <c r="A73">
        <v>6.9</v>
      </c>
      <c r="B73" s="70">
        <f t="shared" si="3"/>
        <v>1104.3189429870558</v>
      </c>
      <c r="C73" s="70">
        <f>A73*Sheet1!D29</f>
        <v>897</v>
      </c>
      <c r="E73" s="70">
        <f t="shared" si="4"/>
        <v>207.31894298705583</v>
      </c>
      <c r="O73" s="70">
        <f>Sheet1!F65</f>
        <v>4.354525162509049</v>
      </c>
    </row>
    <row r="74" spans="1:15" ht="12.75">
      <c r="A74">
        <v>7</v>
      </c>
      <c r="B74" s="70">
        <f t="shared" si="3"/>
        <v>1123.3717329629435</v>
      </c>
      <c r="C74" s="70">
        <f>A74*Sheet1!D29</f>
        <v>910</v>
      </c>
      <c r="E74" s="70">
        <f t="shared" si="4"/>
        <v>213.37173296294338</v>
      </c>
      <c r="O74" s="70">
        <f>Sheet1!F65</f>
        <v>4.354525162509049</v>
      </c>
    </row>
    <row r="75" spans="1:15" ht="12.75">
      <c r="A75">
        <v>7.1</v>
      </c>
      <c r="B75" s="70">
        <f t="shared" si="3"/>
        <v>1142.5116134420812</v>
      </c>
      <c r="C75" s="70">
        <f>A75*Sheet1!D29</f>
        <v>923</v>
      </c>
      <c r="E75" s="70">
        <f t="shared" si="4"/>
        <v>219.5116134420811</v>
      </c>
      <c r="O75" s="70">
        <f>Sheet1!F65</f>
        <v>4.354525162509049</v>
      </c>
    </row>
    <row r="76" spans="1:15" ht="12.75">
      <c r="A76">
        <v>7.2</v>
      </c>
      <c r="B76" s="70">
        <f t="shared" si="3"/>
        <v>1161.738584424469</v>
      </c>
      <c r="C76" s="70">
        <f>A76*Sheet1!D29</f>
        <v>936</v>
      </c>
      <c r="E76" s="70">
        <f t="shared" si="4"/>
        <v>225.7385844244691</v>
      </c>
      <c r="O76" s="70">
        <f>Sheet1!F65</f>
        <v>4.354525162509049</v>
      </c>
    </row>
    <row r="77" spans="1:15" ht="12.75">
      <c r="A77">
        <v>7.3</v>
      </c>
      <c r="B77" s="70">
        <f t="shared" si="3"/>
        <v>1181.0526459101072</v>
      </c>
      <c r="C77" s="70">
        <f>A77*Sheet1!D29</f>
        <v>949</v>
      </c>
      <c r="E77" s="70">
        <f t="shared" si="4"/>
        <v>232.0526459101072</v>
      </c>
      <c r="O77" s="70">
        <f>Sheet1!F65</f>
        <v>4.354525162509049</v>
      </c>
    </row>
    <row r="78" spans="1:15" ht="12.75">
      <c r="A78">
        <v>7.4</v>
      </c>
      <c r="B78" s="70">
        <f t="shared" si="3"/>
        <v>1200.4537978989956</v>
      </c>
      <c r="C78" s="70">
        <f>A78*Sheet1!D29</f>
        <v>962</v>
      </c>
      <c r="E78" s="70">
        <f t="shared" si="4"/>
        <v>238.45379789899553</v>
      </c>
      <c r="O78" s="70">
        <f>Sheet1!F65</f>
        <v>4.354525162509049</v>
      </c>
    </row>
    <row r="79" spans="1:15" ht="12.75">
      <c r="A79">
        <v>7.5</v>
      </c>
      <c r="B79" s="70">
        <f t="shared" si="3"/>
        <v>1219.942040391134</v>
      </c>
      <c r="C79" s="70">
        <f>A79*Sheet1!D29</f>
        <v>975</v>
      </c>
      <c r="E79" s="70">
        <f t="shared" si="4"/>
        <v>244.942040391134</v>
      </c>
      <c r="O79" s="70">
        <f>Sheet1!F65</f>
        <v>4.354525162509049</v>
      </c>
    </row>
    <row r="80" spans="1:15" ht="12.75">
      <c r="A80">
        <v>7.6</v>
      </c>
      <c r="B80" s="70">
        <f t="shared" si="3"/>
        <v>1239.5173733865226</v>
      </c>
      <c r="C80" s="70">
        <f>A80*Sheet1!D29</f>
        <v>988</v>
      </c>
      <c r="E80" s="70">
        <f t="shared" si="4"/>
        <v>251.51737338652265</v>
      </c>
      <c r="O80" s="70">
        <f>Sheet1!F65</f>
        <v>4.354525162509049</v>
      </c>
    </row>
    <row r="81" spans="1:15" ht="12.75">
      <c r="A81">
        <v>7.7</v>
      </c>
      <c r="B81" s="70">
        <f t="shared" si="3"/>
        <v>1259.1797968851615</v>
      </c>
      <c r="C81" s="70">
        <f>A81*Sheet1!D29</f>
        <v>1001</v>
      </c>
      <c r="E81" s="70">
        <f t="shared" si="4"/>
        <v>258.1797968851615</v>
      </c>
      <c r="O81" s="70">
        <f>Sheet1!F65</f>
        <v>4.354525162509049</v>
      </c>
    </row>
    <row r="82" spans="1:15" ht="12.75">
      <c r="A82">
        <v>7.8</v>
      </c>
      <c r="B82" s="70">
        <f t="shared" si="3"/>
        <v>1278.9293108870506</v>
      </c>
      <c r="C82" s="70">
        <f>A82*Sheet1!D29</f>
        <v>1014</v>
      </c>
      <c r="E82" s="70">
        <f t="shared" si="4"/>
        <v>264.9293108870505</v>
      </c>
      <c r="O82" s="70">
        <f>Sheet1!F65</f>
        <v>4.354525162509049</v>
      </c>
    </row>
    <row r="83" spans="1:15" ht="12.75">
      <c r="A83">
        <v>7.9</v>
      </c>
      <c r="B83" s="70">
        <f t="shared" si="3"/>
        <v>1298.7659153921898</v>
      </c>
      <c r="C83" s="70">
        <f>A83*Sheet1!D29</f>
        <v>1027</v>
      </c>
      <c r="E83" s="70">
        <f t="shared" si="4"/>
        <v>271.76591539218975</v>
      </c>
      <c r="O83" s="70">
        <f>Sheet1!F65</f>
        <v>4.354525162509049</v>
      </c>
    </row>
    <row r="84" spans="1:15" ht="12.75">
      <c r="A84">
        <v>8</v>
      </c>
      <c r="B84" s="70">
        <f t="shared" si="3"/>
        <v>1318.689610400579</v>
      </c>
      <c r="C84" s="70">
        <f>A84*Sheet1!D29</f>
        <v>1040</v>
      </c>
      <c r="E84" s="70">
        <f t="shared" si="4"/>
        <v>278.6896104005791</v>
      </c>
      <c r="O84" s="70">
        <f>Sheet1!F65</f>
        <v>4.354525162509049</v>
      </c>
    </row>
    <row r="85" spans="1:15" ht="12.75">
      <c r="A85">
        <v>8.1</v>
      </c>
      <c r="B85" s="70">
        <f t="shared" si="3"/>
        <v>1338.7003959122187</v>
      </c>
      <c r="C85" s="70">
        <f>A85*Sheet1!D29</f>
        <v>1053</v>
      </c>
      <c r="E85" s="70">
        <f t="shared" si="4"/>
        <v>285.70039591221865</v>
      </c>
      <c r="O85" s="70">
        <f>Sheet1!F65</f>
        <v>4.354525162509049</v>
      </c>
    </row>
    <row r="86" spans="1:15" ht="12.75">
      <c r="A86">
        <v>8.2</v>
      </c>
      <c r="B86" s="70">
        <f t="shared" si="3"/>
        <v>1358.7982719271085</v>
      </c>
      <c r="C86" s="70">
        <f>A86*Sheet1!D29</f>
        <v>1066</v>
      </c>
      <c r="E86" s="70">
        <f t="shared" si="4"/>
        <v>292.79827192710843</v>
      </c>
      <c r="O86" s="70">
        <f>Sheet1!F65</f>
        <v>4.354525162509049</v>
      </c>
    </row>
    <row r="87" spans="1:15" ht="12.75">
      <c r="A87">
        <v>8.3</v>
      </c>
      <c r="B87" s="70">
        <f t="shared" si="3"/>
        <v>1378.9832384452484</v>
      </c>
      <c r="C87" s="70">
        <f>A87*Sheet1!D29</f>
        <v>1079</v>
      </c>
      <c r="E87" s="70">
        <f t="shared" si="4"/>
        <v>299.98323844524845</v>
      </c>
      <c r="O87" s="70">
        <f>Sheet1!F65</f>
        <v>4.354525162509049</v>
      </c>
    </row>
    <row r="88" spans="1:15" ht="12.75">
      <c r="A88">
        <v>8.4</v>
      </c>
      <c r="B88" s="70">
        <f t="shared" si="3"/>
        <v>1399.2552954666385</v>
      </c>
      <c r="C88" s="70">
        <f>A88*Sheet1!D29</f>
        <v>1092</v>
      </c>
      <c r="E88" s="70">
        <f t="shared" si="4"/>
        <v>307.2552954666385</v>
      </c>
      <c r="O88" s="70">
        <f>Sheet1!F65</f>
        <v>4.354525162509049</v>
      </c>
    </row>
    <row r="89" spans="1:15" ht="12.75">
      <c r="A89">
        <v>8.5</v>
      </c>
      <c r="B89" s="70">
        <f t="shared" si="3"/>
        <v>1419.6144429912788</v>
      </c>
      <c r="C89" s="70">
        <f>A89*Sheet1!D29</f>
        <v>1105</v>
      </c>
      <c r="E89" s="70">
        <f t="shared" si="4"/>
        <v>314.6144429912788</v>
      </c>
      <c r="O89" s="70">
        <f>Sheet1!F65</f>
        <v>4.354525162509049</v>
      </c>
    </row>
    <row r="90" spans="1:15" ht="12.75">
      <c r="A90">
        <v>8.6</v>
      </c>
      <c r="B90" s="70">
        <f t="shared" si="3"/>
        <v>1440.0606810191694</v>
      </c>
      <c r="C90" s="70">
        <f>A90*Sheet1!D29</f>
        <v>1118</v>
      </c>
      <c r="E90" s="70">
        <f t="shared" si="4"/>
        <v>322.06068101916924</v>
      </c>
      <c r="O90" s="70">
        <f>Sheet1!F65</f>
        <v>4.354525162509049</v>
      </c>
    </row>
    <row r="91" spans="1:15" ht="12.75">
      <c r="A91">
        <v>8.7</v>
      </c>
      <c r="B91" s="70">
        <f t="shared" si="3"/>
        <v>1460.5940095503097</v>
      </c>
      <c r="C91" s="70">
        <f>A91*Sheet1!D29</f>
        <v>1131</v>
      </c>
      <c r="E91" s="70">
        <f t="shared" si="4"/>
        <v>329.5940095503098</v>
      </c>
      <c r="O91" s="70">
        <f>Sheet1!F65</f>
        <v>4.354525162509049</v>
      </c>
    </row>
    <row r="92" spans="1:15" ht="12.75">
      <c r="A92">
        <v>8.8</v>
      </c>
      <c r="B92" s="70">
        <f t="shared" si="3"/>
        <v>1481.2144285847007</v>
      </c>
      <c r="C92" s="70">
        <f>A92*Sheet1!D29</f>
        <v>1144</v>
      </c>
      <c r="E92" s="70">
        <f t="shared" si="4"/>
        <v>337.2144285847008</v>
      </c>
      <c r="O92" s="70">
        <f>Sheet1!F65</f>
        <v>4.354525162509049</v>
      </c>
    </row>
    <row r="93" spans="1:15" ht="12.75">
      <c r="A93">
        <v>8.9</v>
      </c>
      <c r="B93" s="70">
        <f t="shared" si="3"/>
        <v>1501.9219381223418</v>
      </c>
      <c r="C93" s="70">
        <f>A93*Sheet1!D29</f>
        <v>1157</v>
      </c>
      <c r="E93" s="70">
        <f t="shared" si="4"/>
        <v>344.92193812234177</v>
      </c>
      <c r="O93" s="70">
        <f>Sheet1!F65</f>
        <v>4.354525162509049</v>
      </c>
    </row>
    <row r="94" spans="1:15" ht="12.75">
      <c r="A94">
        <v>9</v>
      </c>
      <c r="B94" s="70">
        <f t="shared" si="3"/>
        <v>1522.716538163233</v>
      </c>
      <c r="C94" s="70">
        <f>A94*Sheet1!D29</f>
        <v>1170</v>
      </c>
      <c r="E94" s="70">
        <f t="shared" si="4"/>
        <v>352.71653816323294</v>
      </c>
      <c r="O94" s="70">
        <f>Sheet1!F65</f>
        <v>4.354525162509049</v>
      </c>
    </row>
    <row r="95" spans="1:15" ht="12.75">
      <c r="A95">
        <v>9.1</v>
      </c>
      <c r="B95" s="70">
        <f t="shared" si="3"/>
        <v>1543.5982287073743</v>
      </c>
      <c r="C95" s="70">
        <f>A95*Sheet1!D29</f>
        <v>1183</v>
      </c>
      <c r="E95" s="70">
        <f t="shared" si="4"/>
        <v>360.5982287073743</v>
      </c>
      <c r="O95" s="70">
        <f>Sheet1!F65</f>
        <v>4.354525162509049</v>
      </c>
    </row>
    <row r="96" spans="1:15" ht="12.75">
      <c r="A96">
        <v>9.2</v>
      </c>
      <c r="B96" s="70">
        <f t="shared" si="3"/>
        <v>1564.5670097547659</v>
      </c>
      <c r="C96" s="70">
        <f>A96*Sheet1!D29</f>
        <v>1196</v>
      </c>
      <c r="E96" s="70">
        <f t="shared" si="4"/>
        <v>368.5670097547658</v>
      </c>
      <c r="O96" s="70">
        <f>Sheet1!F65</f>
        <v>4.354525162509049</v>
      </c>
    </row>
    <row r="97" spans="1:15" ht="12.75">
      <c r="A97">
        <v>9.3</v>
      </c>
      <c r="B97" s="70">
        <f t="shared" si="3"/>
        <v>1585.6228813054076</v>
      </c>
      <c r="C97" s="70">
        <f>A97*Sheet1!D29</f>
        <v>1209</v>
      </c>
      <c r="E97" s="70">
        <f t="shared" si="4"/>
        <v>376.62288130540765</v>
      </c>
      <c r="O97" s="70">
        <f>Sheet1!F65</f>
        <v>4.354525162509049</v>
      </c>
    </row>
    <row r="98" spans="1:15" ht="12.75">
      <c r="A98">
        <v>9.4</v>
      </c>
      <c r="B98" s="70">
        <f t="shared" si="3"/>
        <v>1606.7658433592997</v>
      </c>
      <c r="C98" s="70">
        <f>A98*Sheet1!D29</f>
        <v>1222</v>
      </c>
      <c r="E98" s="70">
        <f t="shared" si="4"/>
        <v>384.7658433592996</v>
      </c>
      <c r="O98" s="70">
        <f>Sheet1!F65</f>
        <v>4.354525162509049</v>
      </c>
    </row>
    <row r="99" spans="1:15" ht="12.75">
      <c r="A99">
        <v>9.5</v>
      </c>
      <c r="B99" s="70">
        <f t="shared" si="3"/>
        <v>1627.9958959164417</v>
      </c>
      <c r="C99" s="70">
        <f>A99*Sheet1!D29</f>
        <v>1235</v>
      </c>
      <c r="E99" s="70">
        <f t="shared" si="4"/>
        <v>392.99589591644167</v>
      </c>
      <c r="O99" s="70">
        <f>Sheet1!F65</f>
        <v>4.354525162509049</v>
      </c>
    </row>
    <row r="100" spans="1:15" ht="12.75">
      <c r="A100">
        <v>9.6</v>
      </c>
      <c r="B100" s="70">
        <f t="shared" si="3"/>
        <v>1649.313038976834</v>
      </c>
      <c r="C100" s="70">
        <f>A100*Sheet1!D29</f>
        <v>1248</v>
      </c>
      <c r="E100" s="70">
        <f t="shared" si="4"/>
        <v>401.3130389768339</v>
      </c>
      <c r="O100" s="70">
        <f>Sheet1!F65</f>
        <v>4.354525162509049</v>
      </c>
    </row>
    <row r="101" spans="1:15" ht="12.75">
      <c r="A101">
        <v>9.7</v>
      </c>
      <c r="B101" s="70">
        <f t="shared" si="3"/>
        <v>1670.7172725404764</v>
      </c>
      <c r="C101" s="70">
        <f>A101*Sheet1!D29</f>
        <v>1261</v>
      </c>
      <c r="E101" s="70">
        <f t="shared" si="4"/>
        <v>409.71727254047636</v>
      </c>
      <c r="O101" s="70">
        <f>Sheet1!F65</f>
        <v>4.354525162509049</v>
      </c>
    </row>
    <row r="102" spans="1:15" ht="12.75">
      <c r="A102">
        <v>9.8</v>
      </c>
      <c r="B102" s="70">
        <f t="shared" si="3"/>
        <v>1692.2085966073691</v>
      </c>
      <c r="C102" s="70">
        <f>A102*Sheet1!D29</f>
        <v>1274</v>
      </c>
      <c r="E102" s="70">
        <f t="shared" si="4"/>
        <v>418.20859660736915</v>
      </c>
      <c r="O102" s="70">
        <f>Sheet1!F65</f>
        <v>4.354525162509049</v>
      </c>
    </row>
    <row r="103" spans="1:15" ht="12.75">
      <c r="A103">
        <v>9.9</v>
      </c>
      <c r="B103" s="70">
        <f t="shared" si="3"/>
        <v>1713.7870111775119</v>
      </c>
      <c r="C103" s="70">
        <f>A103*Sheet1!D29</f>
        <v>1287</v>
      </c>
      <c r="E103" s="70">
        <f t="shared" si="4"/>
        <v>426.7870111775119</v>
      </c>
      <c r="O103" s="70">
        <f>Sheet1!F65</f>
        <v>4.354525162509049</v>
      </c>
    </row>
    <row r="104" spans="1:15" ht="12.75">
      <c r="A104">
        <v>10</v>
      </c>
      <c r="B104" s="70">
        <f t="shared" si="3"/>
        <v>1735.4525162509049</v>
      </c>
      <c r="C104" s="70">
        <f>A104*Sheet1!D29</f>
        <v>1300</v>
      </c>
      <c r="E104" s="70">
        <f t="shared" si="4"/>
        <v>435.45251625090486</v>
      </c>
      <c r="O104" s="70">
        <f>Sheet1!F65</f>
        <v>4.354525162509049</v>
      </c>
    </row>
    <row r="105" spans="1:15" ht="12.75">
      <c r="A105">
        <v>10.1</v>
      </c>
      <c r="B105" s="70">
        <f t="shared" si="3"/>
        <v>1757.205111827548</v>
      </c>
      <c r="C105" s="70">
        <f>A105*Sheet1!D29</f>
        <v>1313</v>
      </c>
      <c r="E105" s="70">
        <f t="shared" si="4"/>
        <v>444.205111827548</v>
      </c>
      <c r="O105" s="70">
        <f>Sheet1!F65</f>
        <v>4.354525162509049</v>
      </c>
    </row>
    <row r="106" spans="1:15" ht="12.75">
      <c r="A106">
        <v>10.2</v>
      </c>
      <c r="B106" s="70">
        <f t="shared" si="3"/>
        <v>1779.0447979074413</v>
      </c>
      <c r="C106" s="70">
        <f>A106*Sheet1!D29</f>
        <v>1326</v>
      </c>
      <c r="E106" s="70">
        <f t="shared" si="4"/>
        <v>453.04479790744136</v>
      </c>
      <c r="O106" s="70">
        <f>Sheet1!F65</f>
        <v>4.354525162509049</v>
      </c>
    </row>
    <row r="107" spans="1:15" ht="12.75">
      <c r="A107">
        <v>10.3</v>
      </c>
      <c r="B107" s="70">
        <f t="shared" si="3"/>
        <v>1800.971574490585</v>
      </c>
      <c r="C107" s="70">
        <f>A107*Sheet1!D29</f>
        <v>1339</v>
      </c>
      <c r="E107" s="70">
        <f t="shared" si="4"/>
        <v>461.97157449058506</v>
      </c>
      <c r="O107" s="70">
        <f>Sheet1!F65</f>
        <v>4.354525162509049</v>
      </c>
    </row>
    <row r="108" spans="1:15" ht="12.75">
      <c r="A108">
        <v>10.4</v>
      </c>
      <c r="B108" s="70">
        <f t="shared" si="3"/>
        <v>1822.9854415769787</v>
      </c>
      <c r="C108" s="70">
        <f>A108*Sheet1!D29</f>
        <v>1352</v>
      </c>
      <c r="E108" s="70">
        <f t="shared" si="4"/>
        <v>470.98544157697876</v>
      </c>
      <c r="O108" s="70">
        <f>Sheet1!F65</f>
        <v>4.354525162509049</v>
      </c>
    </row>
    <row r="109" spans="1:15" ht="12.75">
      <c r="A109">
        <v>10.5</v>
      </c>
      <c r="B109" s="70">
        <f t="shared" si="3"/>
        <v>1845.0863991666226</v>
      </c>
      <c r="C109" s="70">
        <f>A109*Sheet1!D29</f>
        <v>1365</v>
      </c>
      <c r="E109" s="70">
        <f t="shared" si="4"/>
        <v>480.08639916662264</v>
      </c>
      <c r="O109" s="70">
        <f>Sheet1!F65</f>
        <v>4.354525162509049</v>
      </c>
    </row>
    <row r="110" spans="1:15" ht="12.75">
      <c r="A110">
        <v>10.6</v>
      </c>
      <c r="B110" s="70">
        <f t="shared" si="3"/>
        <v>1867.2744472595168</v>
      </c>
      <c r="C110" s="70">
        <f>A110*Sheet1!D29</f>
        <v>1378</v>
      </c>
      <c r="E110" s="70">
        <f t="shared" si="4"/>
        <v>489.2744472595167</v>
      </c>
      <c r="O110" s="70">
        <f>Sheet1!F65</f>
        <v>4.354525162509049</v>
      </c>
    </row>
    <row r="111" spans="1:15" ht="12.75">
      <c r="A111">
        <v>10.7</v>
      </c>
      <c r="B111" s="70">
        <f t="shared" si="3"/>
        <v>1889.549585855661</v>
      </c>
      <c r="C111" s="70">
        <f>A111*Sheet1!D29</f>
        <v>1391</v>
      </c>
      <c r="E111" s="70">
        <f t="shared" si="4"/>
        <v>498.5495858556609</v>
      </c>
      <c r="O111" s="70">
        <f>Sheet1!F65</f>
        <v>4.354525162509049</v>
      </c>
    </row>
    <row r="112" spans="1:15" ht="12.75">
      <c r="A112">
        <v>10.8</v>
      </c>
      <c r="B112" s="70">
        <f t="shared" si="3"/>
        <v>1911.9118149550554</v>
      </c>
      <c r="C112" s="70">
        <f>A112*Sheet1!D29</f>
        <v>1404</v>
      </c>
      <c r="E112" s="70">
        <f t="shared" si="4"/>
        <v>507.9118149550555</v>
      </c>
      <c r="O112" s="70">
        <f>Sheet1!F65</f>
        <v>4.354525162509049</v>
      </c>
    </row>
    <row r="113" spans="1:15" ht="12.75">
      <c r="A113">
        <v>10.9</v>
      </c>
      <c r="B113" s="70">
        <f t="shared" si="3"/>
        <v>1934.3611345577</v>
      </c>
      <c r="C113" s="70">
        <f>A113*Sheet1!D29</f>
        <v>1417</v>
      </c>
      <c r="E113" s="70">
        <f t="shared" si="4"/>
        <v>517.3611345577001</v>
      </c>
      <c r="O113" s="70">
        <f>Sheet1!F65</f>
        <v>4.354525162509049</v>
      </c>
    </row>
    <row r="114" spans="1:15" ht="12.75">
      <c r="A114">
        <v>11</v>
      </c>
      <c r="B114" s="70">
        <f t="shared" si="3"/>
        <v>1956.897544663595</v>
      </c>
      <c r="C114" s="70">
        <f>A114*Sheet1!D29</f>
        <v>1430</v>
      </c>
      <c r="E114" s="70">
        <f t="shared" si="4"/>
        <v>526.8975446635949</v>
      </c>
      <c r="O114" s="70">
        <f>Sheet1!F65</f>
        <v>4.354525162509049</v>
      </c>
    </row>
    <row r="115" spans="1:15" ht="12.75">
      <c r="A115">
        <v>11.1</v>
      </c>
      <c r="B115" s="70">
        <f t="shared" si="3"/>
        <v>1979.52104527274</v>
      </c>
      <c r="C115" s="70">
        <f>A115*Sheet1!D29</f>
        <v>1443</v>
      </c>
      <c r="E115" s="70">
        <f t="shared" si="4"/>
        <v>536.5210452727399</v>
      </c>
      <c r="O115" s="70">
        <f>Sheet1!F65</f>
        <v>4.354525162509049</v>
      </c>
    </row>
    <row r="116" spans="1:15" ht="12.75">
      <c r="A116">
        <v>11.2</v>
      </c>
      <c r="B116" s="70">
        <f t="shared" si="3"/>
        <v>2002.231636385135</v>
      </c>
      <c r="C116" s="70">
        <f>A116*Sheet1!D29</f>
        <v>1456</v>
      </c>
      <c r="E116" s="70">
        <f t="shared" si="4"/>
        <v>546.231636385135</v>
      </c>
      <c r="O116" s="70">
        <f>Sheet1!F65</f>
        <v>4.354525162509049</v>
      </c>
    </row>
    <row r="117" spans="1:15" ht="12.75">
      <c r="A117">
        <v>11.3</v>
      </c>
      <c r="B117" s="70">
        <f t="shared" si="3"/>
        <v>2025.0293180007804</v>
      </c>
      <c r="C117" s="70">
        <f>A117*Sheet1!D29</f>
        <v>1469</v>
      </c>
      <c r="E117" s="70">
        <f t="shared" si="4"/>
        <v>556.0293180007804</v>
      </c>
      <c r="O117" s="70">
        <f>Sheet1!F65</f>
        <v>4.354525162509049</v>
      </c>
    </row>
    <row r="118" spans="1:15" ht="12.75">
      <c r="A118">
        <v>11.4</v>
      </c>
      <c r="B118" s="70">
        <f t="shared" si="3"/>
        <v>2047.914090119676</v>
      </c>
      <c r="C118" s="70">
        <f>A118*Sheet1!D29</f>
        <v>1482</v>
      </c>
      <c r="E118" s="70">
        <f t="shared" si="4"/>
        <v>565.914090119676</v>
      </c>
      <c r="O118" s="70">
        <f>Sheet1!F65</f>
        <v>4.354525162509049</v>
      </c>
    </row>
    <row r="119" spans="1:15" ht="12.75">
      <c r="A119">
        <v>11.5</v>
      </c>
      <c r="B119" s="70">
        <f t="shared" si="3"/>
        <v>2070.8859527418217</v>
      </c>
      <c r="C119" s="70">
        <f>A119*Sheet1!D29</f>
        <v>1495</v>
      </c>
      <c r="E119" s="70">
        <f t="shared" si="4"/>
        <v>575.8859527418217</v>
      </c>
      <c r="O119" s="70">
        <f>Sheet1!F65</f>
        <v>4.354525162509049</v>
      </c>
    </row>
    <row r="120" spans="1:15" ht="12.75">
      <c r="A120">
        <v>11.6</v>
      </c>
      <c r="B120" s="70">
        <f t="shared" si="3"/>
        <v>2093.9449058672176</v>
      </c>
      <c r="C120" s="70">
        <f>A120*Sheet1!D29</f>
        <v>1508</v>
      </c>
      <c r="E120" s="70">
        <f t="shared" si="4"/>
        <v>585.9449058672176</v>
      </c>
      <c r="O120" s="70">
        <f>Sheet1!F65</f>
        <v>4.354525162509049</v>
      </c>
    </row>
    <row r="121" spans="1:15" ht="12.75">
      <c r="A121">
        <v>11.7</v>
      </c>
      <c r="B121" s="70">
        <f t="shared" si="3"/>
        <v>2117.0909494958637</v>
      </c>
      <c r="C121" s="70">
        <f>A121*Sheet1!D29</f>
        <v>1521</v>
      </c>
      <c r="E121" s="70">
        <f t="shared" si="4"/>
        <v>596.0909494958636</v>
      </c>
      <c r="O121" s="70">
        <f>Sheet1!F65</f>
        <v>4.354525162509049</v>
      </c>
    </row>
    <row r="122" spans="1:15" ht="12.75">
      <c r="A122">
        <v>11.8</v>
      </c>
      <c r="B122" s="70">
        <f t="shared" si="3"/>
        <v>2140.32408362776</v>
      </c>
      <c r="C122" s="70">
        <f>A122*Sheet1!D29</f>
        <v>1534</v>
      </c>
      <c r="E122" s="70">
        <f t="shared" si="4"/>
        <v>606.3240836277599</v>
      </c>
      <c r="O122" s="70">
        <f>Sheet1!F65</f>
        <v>4.354525162509049</v>
      </c>
    </row>
    <row r="123" spans="1:15" ht="12.75">
      <c r="A123">
        <v>11.9</v>
      </c>
      <c r="B123" s="70">
        <f t="shared" si="3"/>
        <v>2163.6443082629066</v>
      </c>
      <c r="C123" s="70">
        <f>A123*Sheet1!D29</f>
        <v>1547</v>
      </c>
      <c r="E123" s="70">
        <f t="shared" si="4"/>
        <v>616.6443082629064</v>
      </c>
      <c r="O123" s="70">
        <f>Sheet1!F65</f>
        <v>4.354525162509049</v>
      </c>
    </row>
    <row r="124" spans="1:15" ht="12.75">
      <c r="A124">
        <v>12</v>
      </c>
      <c r="B124" s="70">
        <f t="shared" si="3"/>
        <v>2187.051623401303</v>
      </c>
      <c r="C124" s="70">
        <f>A124*Sheet1!D29</f>
        <v>1560</v>
      </c>
      <c r="E124" s="70">
        <f t="shared" si="4"/>
        <v>627.051623401303</v>
      </c>
      <c r="O124" s="70">
        <f>Sheet1!F65</f>
        <v>4.354525162509049</v>
      </c>
    </row>
    <row r="125" spans="1:15" ht="12.75">
      <c r="A125">
        <v>12.1</v>
      </c>
      <c r="B125" s="70">
        <f t="shared" si="3"/>
        <v>2210.54602904295</v>
      </c>
      <c r="C125" s="70">
        <f>A125*Sheet1!D29</f>
        <v>1573</v>
      </c>
      <c r="E125" s="70">
        <f t="shared" si="4"/>
        <v>637.5460290429498</v>
      </c>
      <c r="O125" s="70">
        <f>Sheet1!F65</f>
        <v>4.354525162509049</v>
      </c>
    </row>
    <row r="126" spans="1:15" ht="12.75">
      <c r="A126">
        <v>12.2</v>
      </c>
      <c r="B126" s="70">
        <f t="shared" si="3"/>
        <v>2234.127525187847</v>
      </c>
      <c r="C126" s="70">
        <f>A126*Sheet1!D29</f>
        <v>1586</v>
      </c>
      <c r="E126" s="70">
        <f t="shared" si="4"/>
        <v>648.1275251878467</v>
      </c>
      <c r="O126" s="70">
        <f>Sheet1!F65</f>
        <v>4.354525162509049</v>
      </c>
    </row>
    <row r="127" spans="1:15" ht="12.75">
      <c r="A127">
        <v>12.3</v>
      </c>
      <c r="B127" s="70">
        <f t="shared" si="3"/>
        <v>2257.796111835994</v>
      </c>
      <c r="C127" s="70">
        <f>A127*Sheet1!D29</f>
        <v>1599</v>
      </c>
      <c r="E127" s="70">
        <f t="shared" si="4"/>
        <v>658.7961118359941</v>
      </c>
      <c r="O127" s="70">
        <f>Sheet1!F65</f>
        <v>4.354525162509049</v>
      </c>
    </row>
    <row r="128" spans="1:15" ht="12.75">
      <c r="A128">
        <v>12.4</v>
      </c>
      <c r="B128" s="70">
        <f t="shared" si="3"/>
        <v>2281.5517889873913</v>
      </c>
      <c r="C128" s="70">
        <f>A128*Sheet1!D29</f>
        <v>1612</v>
      </c>
      <c r="E128" s="70">
        <f t="shared" si="4"/>
        <v>669.5517889873914</v>
      </c>
      <c r="O128" s="70">
        <f>Sheet1!F65</f>
        <v>4.354525162509049</v>
      </c>
    </row>
    <row r="129" spans="1:15" ht="12.75">
      <c r="A129">
        <v>12.5</v>
      </c>
      <c r="B129" s="70">
        <f t="shared" si="3"/>
        <v>2305.394556642039</v>
      </c>
      <c r="C129" s="70">
        <f>A129*Sheet1!D29</f>
        <v>1625</v>
      </c>
      <c r="E129" s="70">
        <f t="shared" si="4"/>
        <v>680.3945566420389</v>
      </c>
      <c r="O129" s="70">
        <f>Sheet1!F65</f>
        <v>4.354525162509049</v>
      </c>
    </row>
    <row r="130" spans="1:15" ht="12.75">
      <c r="A130">
        <v>12.6</v>
      </c>
      <c r="B130" s="70">
        <f t="shared" si="3"/>
        <v>2329.3244147999367</v>
      </c>
      <c r="C130" s="70">
        <f>A130*Sheet1!D29</f>
        <v>1638</v>
      </c>
      <c r="E130" s="70">
        <f t="shared" si="4"/>
        <v>691.3244147999366</v>
      </c>
      <c r="O130" s="70">
        <f>Sheet1!F65</f>
        <v>4.354525162509049</v>
      </c>
    </row>
    <row r="131" spans="1:15" ht="12.75">
      <c r="A131">
        <v>12.7</v>
      </c>
      <c r="B131" s="70">
        <f t="shared" si="3"/>
        <v>2353.3413634610843</v>
      </c>
      <c r="C131" s="70">
        <f>A131*Sheet1!D29</f>
        <v>1651</v>
      </c>
      <c r="E131" s="70">
        <f t="shared" si="4"/>
        <v>702.3413634610844</v>
      </c>
      <c r="O131" s="70">
        <f>Sheet1!F65</f>
        <v>4.354525162509049</v>
      </c>
    </row>
    <row r="132" spans="1:15" ht="12.75">
      <c r="A132">
        <v>12.8</v>
      </c>
      <c r="B132" s="70">
        <f t="shared" si="3"/>
        <v>2377.4454026254825</v>
      </c>
      <c r="C132" s="70">
        <f>A132*Sheet1!D29</f>
        <v>1664</v>
      </c>
      <c r="E132" s="70">
        <f t="shared" si="4"/>
        <v>713.4454026254826</v>
      </c>
      <c r="O132" s="70">
        <f>Sheet1!F65</f>
        <v>4.354525162509049</v>
      </c>
    </row>
    <row r="133" spans="1:15" ht="12.75">
      <c r="A133">
        <v>12.9</v>
      </c>
      <c r="B133" s="70">
        <f aca="true" t="shared" si="5" ref="B133:B196">C133+E133</f>
        <v>2401.6365322931306</v>
      </c>
      <c r="C133" s="70">
        <f>A133*Sheet1!D29</f>
        <v>1677</v>
      </c>
      <c r="E133" s="70">
        <f aca="true" t="shared" si="6" ref="E133:E196">(A133*A133)*O133</f>
        <v>724.6365322931308</v>
      </c>
      <c r="O133" s="70">
        <f>Sheet1!F65</f>
        <v>4.354525162509049</v>
      </c>
    </row>
    <row r="134" spans="1:15" ht="12.75">
      <c r="A134">
        <v>13</v>
      </c>
      <c r="B134" s="70">
        <f t="shared" si="5"/>
        <v>2425.9147524640293</v>
      </c>
      <c r="C134" s="70">
        <f>A134*Sheet1!D29</f>
        <v>1690</v>
      </c>
      <c r="E134" s="70">
        <f t="shared" si="6"/>
        <v>735.9147524640292</v>
      </c>
      <c r="O134" s="70">
        <f>Sheet1!F65</f>
        <v>4.354525162509049</v>
      </c>
    </row>
    <row r="135" spans="1:15" ht="12.75">
      <c r="A135">
        <v>13.1</v>
      </c>
      <c r="B135" s="70">
        <f t="shared" si="5"/>
        <v>2450.280063138178</v>
      </c>
      <c r="C135" s="70">
        <f>A135*Sheet1!D29</f>
        <v>1703</v>
      </c>
      <c r="E135" s="70">
        <f t="shared" si="6"/>
        <v>747.2800631381778</v>
      </c>
      <c r="O135" s="70">
        <f>Sheet1!F65</f>
        <v>4.354525162509049</v>
      </c>
    </row>
    <row r="136" spans="1:15" ht="12.75">
      <c r="A136">
        <v>13.2</v>
      </c>
      <c r="B136" s="70">
        <f t="shared" si="5"/>
        <v>2474.7324643155766</v>
      </c>
      <c r="C136" s="70">
        <f>A136*Sheet1!D29</f>
        <v>1716</v>
      </c>
      <c r="E136" s="70">
        <f t="shared" si="6"/>
        <v>758.7324643155765</v>
      </c>
      <c r="O136" s="70">
        <f>Sheet1!F65</f>
        <v>4.354525162509049</v>
      </c>
    </row>
    <row r="137" spans="1:15" ht="12.75">
      <c r="A137">
        <v>13.3</v>
      </c>
      <c r="B137" s="70">
        <f t="shared" si="5"/>
        <v>2499.2719559962256</v>
      </c>
      <c r="C137" s="70">
        <f>A137*Sheet1!D29</f>
        <v>1729</v>
      </c>
      <c r="E137" s="70">
        <f t="shared" si="6"/>
        <v>770.2719559962256</v>
      </c>
      <c r="O137" s="70">
        <f>Sheet1!F65</f>
        <v>4.354525162509049</v>
      </c>
    </row>
    <row r="138" spans="1:15" ht="12.75">
      <c r="A138">
        <v>13.4</v>
      </c>
      <c r="B138" s="70">
        <f t="shared" si="5"/>
        <v>2523.898538180125</v>
      </c>
      <c r="C138" s="70">
        <f>A138*Sheet1!D29</f>
        <v>1742</v>
      </c>
      <c r="E138" s="70">
        <f t="shared" si="6"/>
        <v>781.8985381801248</v>
      </c>
      <c r="O138" s="70">
        <f>Sheet1!F65</f>
        <v>4.354525162509049</v>
      </c>
    </row>
    <row r="139" spans="1:15" ht="12.75">
      <c r="A139">
        <v>13.5</v>
      </c>
      <c r="B139" s="70">
        <f t="shared" si="5"/>
        <v>2548.6122108672744</v>
      </c>
      <c r="C139" s="70">
        <f>A139*Sheet1!D29</f>
        <v>1755</v>
      </c>
      <c r="E139" s="70">
        <f t="shared" si="6"/>
        <v>793.6122108672741</v>
      </c>
      <c r="O139" s="70">
        <f>Sheet1!F65</f>
        <v>4.354525162509049</v>
      </c>
    </row>
    <row r="140" spans="1:15" ht="12.75">
      <c r="A140">
        <v>13.6</v>
      </c>
      <c r="B140" s="70">
        <f t="shared" si="5"/>
        <v>2573.4129740576736</v>
      </c>
      <c r="C140" s="70">
        <f>A140*Sheet1!D29</f>
        <v>1768</v>
      </c>
      <c r="E140" s="70">
        <f t="shared" si="6"/>
        <v>805.4129740576735</v>
      </c>
      <c r="O140" s="70">
        <f>Sheet1!F65</f>
        <v>4.354525162509049</v>
      </c>
    </row>
    <row r="141" spans="1:15" ht="12.75">
      <c r="A141">
        <v>13.7</v>
      </c>
      <c r="B141" s="70">
        <f t="shared" si="5"/>
        <v>2598.300827751323</v>
      </c>
      <c r="C141" s="70">
        <f>A141*Sheet1!D29</f>
        <v>1781</v>
      </c>
      <c r="E141" s="70">
        <f t="shared" si="6"/>
        <v>817.3008277513233</v>
      </c>
      <c r="O141" s="70">
        <f>Sheet1!F65</f>
        <v>4.354525162509049</v>
      </c>
    </row>
    <row r="142" spans="1:15" ht="12.75">
      <c r="A142">
        <v>13.8</v>
      </c>
      <c r="B142" s="70">
        <f t="shared" si="5"/>
        <v>2623.2757719482233</v>
      </c>
      <c r="C142" s="70">
        <f>A142*Sheet1!D29</f>
        <v>1794</v>
      </c>
      <c r="E142" s="70">
        <f t="shared" si="6"/>
        <v>829.2757719482233</v>
      </c>
      <c r="O142" s="70">
        <f>Sheet1!F65</f>
        <v>4.354525162509049</v>
      </c>
    </row>
    <row r="143" spans="1:15" ht="12.75">
      <c r="A143">
        <v>13.9</v>
      </c>
      <c r="B143" s="70">
        <f t="shared" si="5"/>
        <v>2648.3378066483733</v>
      </c>
      <c r="C143" s="70">
        <f>A143*Sheet1!D29</f>
        <v>1807</v>
      </c>
      <c r="E143" s="70">
        <f t="shared" si="6"/>
        <v>841.3378066483733</v>
      </c>
      <c r="O143" s="70">
        <f>Sheet1!F65</f>
        <v>4.354525162509049</v>
      </c>
    </row>
    <row r="144" spans="1:15" ht="12.75">
      <c r="A144">
        <v>14</v>
      </c>
      <c r="B144" s="70">
        <f t="shared" si="5"/>
        <v>2673.4869318517735</v>
      </c>
      <c r="C144" s="70">
        <f>A144*Sheet1!D29</f>
        <v>1820</v>
      </c>
      <c r="E144" s="70">
        <f t="shared" si="6"/>
        <v>853.4869318517735</v>
      </c>
      <c r="O144" s="70">
        <f>Sheet1!F65</f>
        <v>4.354525162509049</v>
      </c>
    </row>
    <row r="145" spans="1:15" ht="12.75">
      <c r="A145">
        <v>14.1</v>
      </c>
      <c r="B145" s="70">
        <f t="shared" si="5"/>
        <v>2698.723147558424</v>
      </c>
      <c r="C145" s="70">
        <f>A145*Sheet1!D29</f>
        <v>1833</v>
      </c>
      <c r="E145" s="70">
        <f t="shared" si="6"/>
        <v>865.723147558424</v>
      </c>
      <c r="O145" s="70">
        <f>Sheet1!F65</f>
        <v>4.354525162509049</v>
      </c>
    </row>
    <row r="146" spans="1:15" ht="12.75">
      <c r="A146">
        <v>14.2</v>
      </c>
      <c r="B146" s="70">
        <f t="shared" si="5"/>
        <v>2724.0464537683247</v>
      </c>
      <c r="C146" s="70">
        <f>A146*Sheet1!D29</f>
        <v>1846</v>
      </c>
      <c r="E146" s="70">
        <f t="shared" si="6"/>
        <v>878.0464537683245</v>
      </c>
      <c r="O146" s="70">
        <f>Sheet1!F65</f>
        <v>4.354525162509049</v>
      </c>
    </row>
    <row r="147" spans="1:15" ht="12.75">
      <c r="A147">
        <v>14.3</v>
      </c>
      <c r="B147" s="70">
        <f t="shared" si="5"/>
        <v>2749.456850481475</v>
      </c>
      <c r="C147" s="70">
        <f>A147*Sheet1!D29</f>
        <v>1859</v>
      </c>
      <c r="E147" s="70">
        <f t="shared" si="6"/>
        <v>890.4568504814754</v>
      </c>
      <c r="O147" s="70">
        <f>Sheet1!F65</f>
        <v>4.354525162509049</v>
      </c>
    </row>
    <row r="148" spans="1:15" ht="12.75">
      <c r="A148">
        <v>14.4</v>
      </c>
      <c r="B148" s="70">
        <f t="shared" si="5"/>
        <v>2774.9543376978763</v>
      </c>
      <c r="C148" s="70">
        <f>A148*Sheet1!D29</f>
        <v>1872</v>
      </c>
      <c r="E148" s="70">
        <f t="shared" si="6"/>
        <v>902.9543376978764</v>
      </c>
      <c r="O148" s="70">
        <f>Sheet1!F65</f>
        <v>4.354525162509049</v>
      </c>
    </row>
    <row r="149" spans="1:15" ht="12.75">
      <c r="A149">
        <v>14.5</v>
      </c>
      <c r="B149" s="70">
        <f t="shared" si="5"/>
        <v>2800.5389154175273</v>
      </c>
      <c r="C149" s="70">
        <f>A149*Sheet1!D29</f>
        <v>1885</v>
      </c>
      <c r="E149" s="70">
        <f t="shared" si="6"/>
        <v>915.5389154175275</v>
      </c>
      <c r="O149" s="70">
        <f>Sheet1!F65</f>
        <v>4.354525162509049</v>
      </c>
    </row>
    <row r="150" spans="1:15" ht="12.75">
      <c r="A150">
        <v>14.6</v>
      </c>
      <c r="B150" s="70">
        <f t="shared" si="5"/>
        <v>2826.210583640429</v>
      </c>
      <c r="C150" s="70">
        <f>A150*Sheet1!D29</f>
        <v>1898</v>
      </c>
      <c r="E150" s="70">
        <f t="shared" si="6"/>
        <v>928.2105836404288</v>
      </c>
      <c r="O150" s="70">
        <f>Sheet1!F65</f>
        <v>4.354525162509049</v>
      </c>
    </row>
    <row r="151" spans="1:15" ht="12.75">
      <c r="A151">
        <v>14.7</v>
      </c>
      <c r="B151" s="70">
        <f t="shared" si="5"/>
        <v>2851.9693423665803</v>
      </c>
      <c r="C151" s="70">
        <f>A151*Sheet1!D29</f>
        <v>1911</v>
      </c>
      <c r="E151" s="70">
        <f t="shared" si="6"/>
        <v>940.9693423665802</v>
      </c>
      <c r="O151" s="70">
        <f>Sheet1!F65</f>
        <v>4.354525162509049</v>
      </c>
    </row>
    <row r="152" spans="1:15" ht="12.75">
      <c r="A152">
        <v>14.8</v>
      </c>
      <c r="B152" s="70">
        <f t="shared" si="5"/>
        <v>2877.815191595982</v>
      </c>
      <c r="C152" s="70">
        <f>A152*Sheet1!D29</f>
        <v>1924</v>
      </c>
      <c r="E152" s="70">
        <f t="shared" si="6"/>
        <v>953.8151915959821</v>
      </c>
      <c r="O152" s="70">
        <f>Sheet1!F65</f>
        <v>4.354525162509049</v>
      </c>
    </row>
    <row r="153" spans="1:15" ht="12.75">
      <c r="A153">
        <v>14.9</v>
      </c>
      <c r="B153" s="70">
        <f t="shared" si="5"/>
        <v>2903.748131328634</v>
      </c>
      <c r="C153" s="70">
        <f>A153*Sheet1!D29</f>
        <v>1937</v>
      </c>
      <c r="E153" s="70">
        <f t="shared" si="6"/>
        <v>966.7481313286339</v>
      </c>
      <c r="O153" s="70">
        <f>Sheet1!F65</f>
        <v>4.354525162509049</v>
      </c>
    </row>
    <row r="154" spans="1:15" ht="12.75">
      <c r="A154">
        <v>15</v>
      </c>
      <c r="B154" s="70">
        <f t="shared" si="5"/>
        <v>2929.768161564536</v>
      </c>
      <c r="C154" s="70">
        <f>A154*Sheet1!D29</f>
        <v>1950</v>
      </c>
      <c r="E154" s="70">
        <f t="shared" si="6"/>
        <v>979.768161564536</v>
      </c>
      <c r="O154" s="70">
        <f>Sheet1!F65</f>
        <v>4.354525162509049</v>
      </c>
    </row>
    <row r="155" spans="1:15" ht="12.75">
      <c r="A155">
        <v>15.1</v>
      </c>
      <c r="B155" s="70">
        <f t="shared" si="5"/>
        <v>2955.875282303688</v>
      </c>
      <c r="C155" s="70">
        <f>A155*Sheet1!D29</f>
        <v>1963</v>
      </c>
      <c r="E155" s="70">
        <f t="shared" si="6"/>
        <v>992.8752823036881</v>
      </c>
      <c r="O155" s="70">
        <f>Sheet1!F65</f>
        <v>4.354525162509049</v>
      </c>
    </row>
    <row r="156" spans="1:15" ht="12.75">
      <c r="A156">
        <v>15.2</v>
      </c>
      <c r="B156" s="70">
        <f t="shared" si="5"/>
        <v>2982.0694935460906</v>
      </c>
      <c r="C156" s="70">
        <f>A156*Sheet1!D29</f>
        <v>1976</v>
      </c>
      <c r="E156" s="70">
        <f t="shared" si="6"/>
        <v>1006.0694935460906</v>
      </c>
      <c r="O156" s="70">
        <f>Sheet1!F65</f>
        <v>4.354525162509049</v>
      </c>
    </row>
    <row r="157" spans="1:15" ht="12.75">
      <c r="A157">
        <v>15.3</v>
      </c>
      <c r="B157" s="70">
        <f t="shared" si="5"/>
        <v>3008.3507952917435</v>
      </c>
      <c r="C157" s="70">
        <f>A157*Sheet1!D29</f>
        <v>1989</v>
      </c>
      <c r="E157" s="70">
        <f t="shared" si="6"/>
        <v>1019.3507952917433</v>
      </c>
      <c r="O157" s="70">
        <f>Sheet1!F65</f>
        <v>4.354525162509049</v>
      </c>
    </row>
    <row r="158" spans="1:15" ht="12.75">
      <c r="A158">
        <v>15.4</v>
      </c>
      <c r="B158" s="70">
        <f t="shared" si="5"/>
        <v>3034.719187540646</v>
      </c>
      <c r="C158" s="70">
        <f>A158*Sheet1!D29</f>
        <v>2002</v>
      </c>
      <c r="E158" s="70">
        <f t="shared" si="6"/>
        <v>1032.719187540646</v>
      </c>
      <c r="O158" s="70">
        <f>Sheet1!F65</f>
        <v>4.354525162509049</v>
      </c>
    </row>
    <row r="159" spans="1:15" ht="12.75">
      <c r="A159">
        <v>15.5</v>
      </c>
      <c r="B159" s="70">
        <f t="shared" si="5"/>
        <v>3061.174670292799</v>
      </c>
      <c r="C159" s="70">
        <f>A159*Sheet1!D29</f>
        <v>2015</v>
      </c>
      <c r="E159" s="70">
        <f t="shared" si="6"/>
        <v>1046.174670292799</v>
      </c>
      <c r="O159" s="70">
        <f>Sheet1!F65</f>
        <v>4.354525162509049</v>
      </c>
    </row>
    <row r="160" spans="1:15" ht="12.75">
      <c r="A160">
        <v>15.6</v>
      </c>
      <c r="B160" s="70">
        <f t="shared" si="5"/>
        <v>3087.717243548202</v>
      </c>
      <c r="C160" s="70">
        <f>A160*Sheet1!D29</f>
        <v>2028</v>
      </c>
      <c r="E160" s="70">
        <f t="shared" si="6"/>
        <v>1059.717243548202</v>
      </c>
      <c r="O160" s="70">
        <f>Sheet1!F65</f>
        <v>4.354525162509049</v>
      </c>
    </row>
    <row r="161" spans="1:15" ht="12.75">
      <c r="A161">
        <v>15.7</v>
      </c>
      <c r="B161" s="70">
        <f t="shared" si="5"/>
        <v>3114.3469073068554</v>
      </c>
      <c r="C161" s="70">
        <f>A161*Sheet1!D29</f>
        <v>2041</v>
      </c>
      <c r="E161" s="70">
        <f t="shared" si="6"/>
        <v>1073.3469073068554</v>
      </c>
      <c r="O161" s="70">
        <f>Sheet1!F65</f>
        <v>4.354525162509049</v>
      </c>
    </row>
    <row r="162" spans="1:15" ht="12.75">
      <c r="A162">
        <v>15.8</v>
      </c>
      <c r="B162" s="70">
        <f t="shared" si="5"/>
        <v>3141.063661568759</v>
      </c>
      <c r="C162" s="70">
        <f>A162*Sheet1!D29</f>
        <v>2054</v>
      </c>
      <c r="E162" s="70">
        <f t="shared" si="6"/>
        <v>1087.063661568759</v>
      </c>
      <c r="O162" s="70">
        <f>Sheet1!F65</f>
        <v>4.354525162509049</v>
      </c>
    </row>
    <row r="163" spans="1:15" ht="12.75">
      <c r="A163">
        <v>15.9</v>
      </c>
      <c r="B163" s="70">
        <f t="shared" si="5"/>
        <v>3167.8675063339124</v>
      </c>
      <c r="C163" s="70">
        <f>A163*Sheet1!D29</f>
        <v>2067</v>
      </c>
      <c r="E163" s="70">
        <f t="shared" si="6"/>
        <v>1100.8675063339126</v>
      </c>
      <c r="O163" s="70">
        <f>Sheet1!F65</f>
        <v>4.354525162509049</v>
      </c>
    </row>
    <row r="164" spans="1:15" ht="12.75">
      <c r="A164">
        <v>16</v>
      </c>
      <c r="B164" s="70">
        <f t="shared" si="5"/>
        <v>3194.7584416023165</v>
      </c>
      <c r="C164" s="70">
        <f>A164*Sheet1!D29</f>
        <v>2080</v>
      </c>
      <c r="E164" s="70">
        <f t="shared" si="6"/>
        <v>1114.7584416023165</v>
      </c>
      <c r="O164" s="70">
        <f>Sheet1!F65</f>
        <v>4.354525162509049</v>
      </c>
    </row>
    <row r="165" spans="1:15" ht="12.75">
      <c r="A165">
        <v>16.1</v>
      </c>
      <c r="B165" s="70">
        <f t="shared" si="5"/>
        <v>3221.7364673739708</v>
      </c>
      <c r="C165" s="70">
        <f>A165*Sheet1!D29</f>
        <v>2093</v>
      </c>
      <c r="E165" s="70">
        <f t="shared" si="6"/>
        <v>1128.7364673739708</v>
      </c>
      <c r="O165" s="70">
        <f>Sheet1!F65</f>
        <v>4.354525162509049</v>
      </c>
    </row>
    <row r="166" spans="1:15" ht="12.75">
      <c r="A166">
        <v>16.2</v>
      </c>
      <c r="B166" s="70">
        <f t="shared" si="5"/>
        <v>3248.801583648875</v>
      </c>
      <c r="C166" s="70">
        <f>A166*Sheet1!D29</f>
        <v>2106</v>
      </c>
      <c r="E166" s="70">
        <f t="shared" si="6"/>
        <v>1142.8015836488746</v>
      </c>
      <c r="O166" s="70">
        <f>Sheet1!F65</f>
        <v>4.354525162509049</v>
      </c>
    </row>
    <row r="167" spans="1:15" ht="12.75">
      <c r="A167">
        <v>16.3</v>
      </c>
      <c r="B167" s="70">
        <f t="shared" si="5"/>
        <v>3275.953790427029</v>
      </c>
      <c r="C167" s="70">
        <f>A167*Sheet1!D29</f>
        <v>2119</v>
      </c>
      <c r="E167" s="70">
        <f t="shared" si="6"/>
        <v>1156.9537904270292</v>
      </c>
      <c r="O167" s="70">
        <f>Sheet1!F65</f>
        <v>4.354525162509049</v>
      </c>
    </row>
    <row r="168" spans="1:15" ht="12.75">
      <c r="A168">
        <v>16.4</v>
      </c>
      <c r="B168" s="70">
        <f t="shared" si="5"/>
        <v>3303.1930877084337</v>
      </c>
      <c r="C168" s="70">
        <f>A168*Sheet1!D29</f>
        <v>2132</v>
      </c>
      <c r="E168" s="70">
        <f t="shared" si="6"/>
        <v>1171.1930877084337</v>
      </c>
      <c r="O168" s="70">
        <f>Sheet1!F65</f>
        <v>4.354525162509049</v>
      </c>
    </row>
    <row r="169" spans="1:15" ht="12.75">
      <c r="A169">
        <v>16.5</v>
      </c>
      <c r="B169" s="70">
        <f t="shared" si="5"/>
        <v>3330.5194754930885</v>
      </c>
      <c r="C169" s="70">
        <f>A169*Sheet1!D29</f>
        <v>2145</v>
      </c>
      <c r="E169" s="70">
        <f t="shared" si="6"/>
        <v>1185.5194754930885</v>
      </c>
      <c r="O169" s="70">
        <f>Sheet1!F65</f>
        <v>4.354525162509049</v>
      </c>
    </row>
    <row r="170" spans="1:15" ht="12.75">
      <c r="A170">
        <v>16.6</v>
      </c>
      <c r="B170" s="70">
        <f t="shared" si="5"/>
        <v>3357.9329537809936</v>
      </c>
      <c r="C170" s="70">
        <f>A170*Sheet1!D29</f>
        <v>2158</v>
      </c>
      <c r="E170" s="70">
        <f t="shared" si="6"/>
        <v>1199.9329537809938</v>
      </c>
      <c r="O170" s="70">
        <f>Sheet1!F65</f>
        <v>4.354525162509049</v>
      </c>
    </row>
    <row r="171" spans="1:15" ht="12.75">
      <c r="A171">
        <v>16.7</v>
      </c>
      <c r="B171" s="70">
        <f t="shared" si="5"/>
        <v>3385.433522572149</v>
      </c>
      <c r="C171" s="70">
        <f>A171*Sheet1!D29</f>
        <v>2171</v>
      </c>
      <c r="E171" s="70">
        <f t="shared" si="6"/>
        <v>1214.4335225721486</v>
      </c>
      <c r="O171" s="70">
        <f>Sheet1!F65</f>
        <v>4.354525162509049</v>
      </c>
    </row>
    <row r="172" spans="1:15" ht="12.75">
      <c r="A172">
        <v>16.8</v>
      </c>
      <c r="B172" s="70">
        <f t="shared" si="5"/>
        <v>3413.021181866554</v>
      </c>
      <c r="C172" s="70">
        <f>A172*Sheet1!D29</f>
        <v>2184</v>
      </c>
      <c r="E172" s="70">
        <f t="shared" si="6"/>
        <v>1229.021181866554</v>
      </c>
      <c r="O172" s="70">
        <f>Sheet1!F65</f>
        <v>4.354525162509049</v>
      </c>
    </row>
    <row r="173" spans="1:15" ht="12.75">
      <c r="A173">
        <v>16.9</v>
      </c>
      <c r="B173" s="70">
        <f t="shared" si="5"/>
        <v>3440.695931664209</v>
      </c>
      <c r="C173" s="70">
        <f>A173*Sheet1!D29</f>
        <v>2197</v>
      </c>
      <c r="E173" s="70">
        <f t="shared" si="6"/>
        <v>1243.6959316642092</v>
      </c>
      <c r="O173" s="70">
        <f>Sheet1!F65</f>
        <v>4.354525162509049</v>
      </c>
    </row>
    <row r="174" spans="1:15" ht="12.75">
      <c r="A174">
        <v>17</v>
      </c>
      <c r="B174" s="70">
        <f t="shared" si="5"/>
        <v>3468.457771965115</v>
      </c>
      <c r="C174" s="70">
        <f>A174*Sheet1!D29</f>
        <v>2210</v>
      </c>
      <c r="E174" s="70">
        <f t="shared" si="6"/>
        <v>1258.4577719651152</v>
      </c>
      <c r="O174" s="70">
        <f>Sheet1!F65</f>
        <v>4.354525162509049</v>
      </c>
    </row>
    <row r="175" spans="1:15" ht="12.75">
      <c r="A175">
        <v>17.1</v>
      </c>
      <c r="B175" s="70">
        <f t="shared" si="5"/>
        <v>3496.306702769271</v>
      </c>
      <c r="C175" s="70">
        <f>A175*Sheet1!D29</f>
        <v>2223</v>
      </c>
      <c r="E175" s="70">
        <f t="shared" si="6"/>
        <v>1273.306702769271</v>
      </c>
      <c r="O175" s="70">
        <f>Sheet1!F65</f>
        <v>4.354525162509049</v>
      </c>
    </row>
    <row r="176" spans="1:15" ht="12.75">
      <c r="A176">
        <v>17.2</v>
      </c>
      <c r="B176" s="70">
        <f t="shared" si="5"/>
        <v>3524.242724076677</v>
      </c>
      <c r="C176" s="70">
        <f>A176*Sheet1!D29</f>
        <v>2236</v>
      </c>
      <c r="E176" s="70">
        <f t="shared" si="6"/>
        <v>1288.242724076677</v>
      </c>
      <c r="O176" s="70">
        <f>Sheet1!F65</f>
        <v>4.354525162509049</v>
      </c>
    </row>
    <row r="177" spans="1:15" ht="12.75">
      <c r="A177">
        <v>17.3</v>
      </c>
      <c r="B177" s="70">
        <f t="shared" si="5"/>
        <v>3552.265835887333</v>
      </c>
      <c r="C177" s="70">
        <f>A177*Sheet1!D29</f>
        <v>2249</v>
      </c>
      <c r="E177" s="70">
        <f t="shared" si="6"/>
        <v>1303.2658358873332</v>
      </c>
      <c r="O177" s="70">
        <f>Sheet1!F65</f>
        <v>4.354525162509049</v>
      </c>
    </row>
    <row r="178" spans="1:15" ht="12.75">
      <c r="A178">
        <v>17.4</v>
      </c>
      <c r="B178" s="70">
        <f t="shared" si="5"/>
        <v>3580.376038201239</v>
      </c>
      <c r="C178" s="70">
        <f>A178*Sheet1!D29</f>
        <v>2262</v>
      </c>
      <c r="E178" s="70">
        <f t="shared" si="6"/>
        <v>1318.3760382012392</v>
      </c>
      <c r="O178" s="70">
        <f>Sheet1!F65</f>
        <v>4.354525162509049</v>
      </c>
    </row>
    <row r="179" spans="1:15" ht="12.75">
      <c r="A179">
        <v>17.5</v>
      </c>
      <c r="B179" s="70">
        <f t="shared" si="5"/>
        <v>3608.573331018396</v>
      </c>
      <c r="C179" s="70">
        <f>A179*Sheet1!D29</f>
        <v>2275</v>
      </c>
      <c r="E179" s="70">
        <f t="shared" si="6"/>
        <v>1333.5733310183962</v>
      </c>
      <c r="O179" s="70">
        <f>Sheet1!F65</f>
        <v>4.354525162509049</v>
      </c>
    </row>
    <row r="180" spans="1:15" ht="12.75">
      <c r="A180">
        <v>17.6</v>
      </c>
      <c r="B180" s="70">
        <f t="shared" si="5"/>
        <v>3636.857714338803</v>
      </c>
      <c r="C180" s="70">
        <f>A180*Sheet1!D29</f>
        <v>2288</v>
      </c>
      <c r="E180" s="70">
        <f t="shared" si="6"/>
        <v>1348.8577143388031</v>
      </c>
      <c r="O180" s="70">
        <f>Sheet1!F65</f>
        <v>4.354525162509049</v>
      </c>
    </row>
    <row r="181" spans="1:15" ht="12.75">
      <c r="A181">
        <v>17.7</v>
      </c>
      <c r="B181" s="70">
        <f t="shared" si="5"/>
        <v>3665.2291881624596</v>
      </c>
      <c r="C181" s="70">
        <f>A181*Sheet1!D29</f>
        <v>2301</v>
      </c>
      <c r="E181" s="70">
        <f t="shared" si="6"/>
        <v>1364.2291881624596</v>
      </c>
      <c r="O181" s="70">
        <f>Sheet1!F65</f>
        <v>4.354525162509049</v>
      </c>
    </row>
    <row r="182" spans="1:15" ht="12.75">
      <c r="A182">
        <v>17.8</v>
      </c>
      <c r="B182" s="70">
        <f t="shared" si="5"/>
        <v>3693.687752489367</v>
      </c>
      <c r="C182" s="70">
        <f>A182*Sheet1!D29</f>
        <v>2314</v>
      </c>
      <c r="E182" s="70">
        <f t="shared" si="6"/>
        <v>1379.687752489367</v>
      </c>
      <c r="O182" s="70">
        <f>Sheet1!F65</f>
        <v>4.354525162509049</v>
      </c>
    </row>
    <row r="183" spans="1:15" ht="12.75">
      <c r="A183">
        <v>17.9</v>
      </c>
      <c r="B183" s="70">
        <f t="shared" si="5"/>
        <v>3722.2334073195243</v>
      </c>
      <c r="C183" s="70">
        <f>A183*Sheet1!D29</f>
        <v>2327</v>
      </c>
      <c r="E183" s="70">
        <f t="shared" si="6"/>
        <v>1395.233407319524</v>
      </c>
      <c r="O183" s="70">
        <f>Sheet1!F65</f>
        <v>4.354525162509049</v>
      </c>
    </row>
    <row r="184" spans="1:15" ht="12.75">
      <c r="A184">
        <v>18</v>
      </c>
      <c r="B184" s="70">
        <f t="shared" si="5"/>
        <v>3750.8661526529318</v>
      </c>
      <c r="C184" s="70">
        <f>A184*Sheet1!D29</f>
        <v>2340</v>
      </c>
      <c r="E184" s="70">
        <f t="shared" si="6"/>
        <v>1410.8661526529318</v>
      </c>
      <c r="O184" s="70">
        <f>Sheet1!F65</f>
        <v>4.354525162509049</v>
      </c>
    </row>
    <row r="185" spans="1:15" ht="12.75">
      <c r="A185">
        <v>18.1</v>
      </c>
      <c r="B185" s="70">
        <f t="shared" si="5"/>
        <v>3779.58598848959</v>
      </c>
      <c r="C185" s="70">
        <f>A185*Sheet1!D29</f>
        <v>2353</v>
      </c>
      <c r="E185" s="70">
        <f t="shared" si="6"/>
        <v>1426.5859884895897</v>
      </c>
      <c r="O185" s="70">
        <f>Sheet1!F65</f>
        <v>4.354525162509049</v>
      </c>
    </row>
    <row r="186" spans="1:15" ht="12.75">
      <c r="A186">
        <v>18.2</v>
      </c>
      <c r="B186" s="70">
        <f t="shared" si="5"/>
        <v>3808.3929148294974</v>
      </c>
      <c r="C186" s="70">
        <f>A186*Sheet1!D29</f>
        <v>2366</v>
      </c>
      <c r="E186" s="70">
        <f t="shared" si="6"/>
        <v>1442.3929148294972</v>
      </c>
      <c r="O186" s="70">
        <f>Sheet1!F65</f>
        <v>4.354525162509049</v>
      </c>
    </row>
    <row r="187" spans="1:15" ht="12.75">
      <c r="A187">
        <v>18.3</v>
      </c>
      <c r="B187" s="70">
        <f t="shared" si="5"/>
        <v>3837.2869316726556</v>
      </c>
      <c r="C187" s="70">
        <f>A187*Sheet1!D29</f>
        <v>2379</v>
      </c>
      <c r="E187" s="70">
        <f t="shared" si="6"/>
        <v>1458.2869316726556</v>
      </c>
      <c r="O187" s="70">
        <f>Sheet1!F65</f>
        <v>4.354525162509049</v>
      </c>
    </row>
    <row r="188" spans="1:15" ht="12.75">
      <c r="A188">
        <v>18.4</v>
      </c>
      <c r="B188" s="70">
        <f t="shared" si="5"/>
        <v>3866.2680390190635</v>
      </c>
      <c r="C188" s="70">
        <f>A188*Sheet1!D29</f>
        <v>2392</v>
      </c>
      <c r="E188" s="70">
        <f t="shared" si="6"/>
        <v>1474.2680390190633</v>
      </c>
      <c r="O188" s="70">
        <f>Sheet1!F65</f>
        <v>4.354525162509049</v>
      </c>
    </row>
    <row r="189" spans="1:15" ht="12.75">
      <c r="A189">
        <v>18.5</v>
      </c>
      <c r="B189" s="70">
        <f t="shared" si="5"/>
        <v>3895.336236868722</v>
      </c>
      <c r="C189" s="70">
        <f>A189*Sheet1!D29</f>
        <v>2405</v>
      </c>
      <c r="E189" s="70">
        <f t="shared" si="6"/>
        <v>1490.336236868722</v>
      </c>
      <c r="O189" s="70">
        <f>Sheet1!F65</f>
        <v>4.354525162509049</v>
      </c>
    </row>
    <row r="190" spans="1:15" ht="12.75">
      <c r="A190">
        <v>18.6</v>
      </c>
      <c r="B190" s="70">
        <f t="shared" si="5"/>
        <v>3924.4915252216306</v>
      </c>
      <c r="C190" s="70">
        <f>A190*Sheet1!D29</f>
        <v>2418</v>
      </c>
      <c r="E190" s="70">
        <f t="shared" si="6"/>
        <v>1506.4915252216306</v>
      </c>
      <c r="O190" s="70">
        <f>Sheet1!F65</f>
        <v>4.354525162509049</v>
      </c>
    </row>
    <row r="191" spans="1:15" ht="12.75">
      <c r="A191">
        <v>18.7</v>
      </c>
      <c r="B191" s="70">
        <f t="shared" si="5"/>
        <v>3953.7339040777892</v>
      </c>
      <c r="C191" s="70">
        <f>A191*Sheet1!D29</f>
        <v>2431</v>
      </c>
      <c r="E191" s="70">
        <f t="shared" si="6"/>
        <v>1522.7339040777892</v>
      </c>
      <c r="O191" s="70">
        <f>Sheet1!F65</f>
        <v>4.354525162509049</v>
      </c>
    </row>
    <row r="192" spans="1:15" ht="12.75">
      <c r="A192">
        <v>18.8</v>
      </c>
      <c r="B192" s="70">
        <f t="shared" si="5"/>
        <v>3983.0633734371986</v>
      </c>
      <c r="C192" s="70">
        <f>A192*Sheet1!D29</f>
        <v>2444</v>
      </c>
      <c r="E192" s="70">
        <f t="shared" si="6"/>
        <v>1539.0633734371984</v>
      </c>
      <c r="O192" s="70">
        <f>Sheet1!F65</f>
        <v>4.354525162509049</v>
      </c>
    </row>
    <row r="193" spans="1:15" ht="12.75">
      <c r="A193">
        <v>18.9</v>
      </c>
      <c r="B193" s="70">
        <f t="shared" si="5"/>
        <v>4012.479933299857</v>
      </c>
      <c r="C193" s="70">
        <f>A193*Sheet1!D29</f>
        <v>2457</v>
      </c>
      <c r="E193" s="70">
        <f t="shared" si="6"/>
        <v>1555.4799332998568</v>
      </c>
      <c r="O193" s="70">
        <f>Sheet1!F65</f>
        <v>4.354525162509049</v>
      </c>
    </row>
    <row r="194" spans="1:15" ht="12.75">
      <c r="A194">
        <v>19</v>
      </c>
      <c r="B194" s="70">
        <f t="shared" si="5"/>
        <v>4041.9835836657667</v>
      </c>
      <c r="C194" s="70">
        <f>A194*Sheet1!D29</f>
        <v>2470</v>
      </c>
      <c r="E194" s="70">
        <f t="shared" si="6"/>
        <v>1571.9835836657667</v>
      </c>
      <c r="O194" s="70">
        <f>Sheet1!F65</f>
        <v>4.354525162509049</v>
      </c>
    </row>
    <row r="195" spans="1:15" ht="12.75">
      <c r="A195">
        <v>19.1</v>
      </c>
      <c r="B195" s="70">
        <f t="shared" si="5"/>
        <v>4071.5743245349263</v>
      </c>
      <c r="C195" s="70">
        <f>A195*Sheet1!D29</f>
        <v>2483</v>
      </c>
      <c r="E195" s="70">
        <f t="shared" si="6"/>
        <v>1588.5743245349263</v>
      </c>
      <c r="O195" s="70">
        <f>Sheet1!F65</f>
        <v>4.354525162509049</v>
      </c>
    </row>
    <row r="196" spans="1:15" ht="12.75">
      <c r="A196">
        <v>19.2</v>
      </c>
      <c r="B196" s="70">
        <f t="shared" si="5"/>
        <v>4101.252155907336</v>
      </c>
      <c r="C196" s="70">
        <f>A196*Sheet1!D29</f>
        <v>2496</v>
      </c>
      <c r="E196" s="70">
        <f t="shared" si="6"/>
        <v>1605.2521559073357</v>
      </c>
      <c r="O196" s="70">
        <f>Sheet1!F65</f>
        <v>4.354525162509049</v>
      </c>
    </row>
    <row r="197" spans="1:15" ht="12.75">
      <c r="A197">
        <v>19.3</v>
      </c>
      <c r="B197" s="70">
        <f aca="true" t="shared" si="7" ref="B197:B260">C197+E197</f>
        <v>4131.017077782995</v>
      </c>
      <c r="C197" s="70">
        <f>A197*Sheet1!D29</f>
        <v>2509</v>
      </c>
      <c r="E197" s="70">
        <f aca="true" t="shared" si="8" ref="E197:E260">(A197*A197)*O197</f>
        <v>1622.0170777829956</v>
      </c>
      <c r="O197" s="70">
        <f>Sheet1!F65</f>
        <v>4.354525162509049</v>
      </c>
    </row>
    <row r="198" spans="1:15" ht="12.75">
      <c r="A198">
        <v>19.4</v>
      </c>
      <c r="B198" s="70">
        <f t="shared" si="7"/>
        <v>4160.869090161906</v>
      </c>
      <c r="C198" s="70">
        <f>A198*Sheet1!D29</f>
        <v>2522</v>
      </c>
      <c r="E198" s="70">
        <f t="shared" si="8"/>
        <v>1638.8690901619054</v>
      </c>
      <c r="O198" s="70">
        <f>Sheet1!F65</f>
        <v>4.354525162509049</v>
      </c>
    </row>
    <row r="199" spans="1:15" ht="12.75">
      <c r="A199">
        <v>19.5</v>
      </c>
      <c r="B199" s="70">
        <f t="shared" si="7"/>
        <v>4190.808193044066</v>
      </c>
      <c r="C199" s="70">
        <f>A199*Sheet1!D29</f>
        <v>2535</v>
      </c>
      <c r="E199" s="70">
        <f t="shared" si="8"/>
        <v>1655.8081930440658</v>
      </c>
      <c r="O199" s="70">
        <f>Sheet1!F65</f>
        <v>4.354525162509049</v>
      </c>
    </row>
    <row r="200" spans="1:15" ht="12.75">
      <c r="A200">
        <v>19.6</v>
      </c>
      <c r="B200" s="70">
        <f t="shared" si="7"/>
        <v>4220.834386429477</v>
      </c>
      <c r="C200" s="70">
        <f>A200*Sheet1!D29</f>
        <v>2548</v>
      </c>
      <c r="E200" s="70">
        <f t="shared" si="8"/>
        <v>1672.8343864294766</v>
      </c>
      <c r="O200" s="70">
        <f>Sheet1!F65</f>
        <v>4.354525162509049</v>
      </c>
    </row>
    <row r="201" spans="1:15" ht="12.75">
      <c r="A201">
        <v>19.7</v>
      </c>
      <c r="B201" s="70">
        <f t="shared" si="7"/>
        <v>4250.947670318136</v>
      </c>
      <c r="C201" s="70">
        <f>A201*Sheet1!D29</f>
        <v>2561</v>
      </c>
      <c r="E201" s="70">
        <f t="shared" si="8"/>
        <v>1689.9476703181365</v>
      </c>
      <c r="O201" s="70">
        <f>Sheet1!F65</f>
        <v>4.354525162509049</v>
      </c>
    </row>
    <row r="202" spans="1:15" ht="12.75">
      <c r="A202">
        <v>19.8</v>
      </c>
      <c r="B202" s="70">
        <f t="shared" si="7"/>
        <v>4281.1480447100475</v>
      </c>
      <c r="C202" s="70">
        <f>A202*Sheet1!D29</f>
        <v>2574</v>
      </c>
      <c r="E202" s="70">
        <f t="shared" si="8"/>
        <v>1707.1480447100475</v>
      </c>
      <c r="O202" s="70">
        <f>Sheet1!F65</f>
        <v>4.354525162509049</v>
      </c>
    </row>
    <row r="203" spans="1:15" ht="12.75">
      <c r="A203">
        <v>19.9</v>
      </c>
      <c r="B203" s="70">
        <f t="shared" si="7"/>
        <v>4311.435509605208</v>
      </c>
      <c r="C203" s="70">
        <f>A203*Sheet1!D29</f>
        <v>2587</v>
      </c>
      <c r="E203" s="70">
        <f t="shared" si="8"/>
        <v>1724.4355096052082</v>
      </c>
      <c r="O203" s="70">
        <f>Sheet1!F65</f>
        <v>4.354525162509049</v>
      </c>
    </row>
    <row r="204" spans="1:15" ht="12.75">
      <c r="A204">
        <v>20</v>
      </c>
      <c r="B204" s="70">
        <f t="shared" si="7"/>
        <v>4341.8100650036195</v>
      </c>
      <c r="C204" s="70">
        <f>A204*Sheet1!D29</f>
        <v>2600</v>
      </c>
      <c r="E204" s="70">
        <f t="shared" si="8"/>
        <v>1741.8100650036195</v>
      </c>
      <c r="O204" s="70">
        <f>Sheet1!F65</f>
        <v>4.354525162509049</v>
      </c>
    </row>
    <row r="205" spans="1:15" ht="12.75">
      <c r="A205">
        <v>20.5</v>
      </c>
      <c r="B205" s="70">
        <f t="shared" si="7"/>
        <v>4494.989199544428</v>
      </c>
      <c r="C205" s="70">
        <f>A205*Sheet1!D29</f>
        <v>2665</v>
      </c>
      <c r="E205" s="70">
        <f t="shared" si="8"/>
        <v>1829.9891995444277</v>
      </c>
      <c r="O205" s="70">
        <f>Sheet1!F65</f>
        <v>4.354525162509049</v>
      </c>
    </row>
    <row r="206" spans="1:15" ht="12.75">
      <c r="A206">
        <v>21</v>
      </c>
      <c r="B206" s="70">
        <f t="shared" si="7"/>
        <v>4650.345596666491</v>
      </c>
      <c r="C206" s="70">
        <f>A206*Sheet1!D29</f>
        <v>2730</v>
      </c>
      <c r="E206" s="70">
        <f t="shared" si="8"/>
        <v>1920.3455966664906</v>
      </c>
      <c r="O206" s="70">
        <f>Sheet1!F65</f>
        <v>4.354525162509049</v>
      </c>
    </row>
    <row r="207" spans="1:15" ht="12.75">
      <c r="A207">
        <v>21.5</v>
      </c>
      <c r="B207" s="70">
        <f t="shared" si="7"/>
        <v>4807.879256369808</v>
      </c>
      <c r="C207" s="70">
        <f>A207*Sheet1!D29</f>
        <v>2795</v>
      </c>
      <c r="E207" s="70">
        <f t="shared" si="8"/>
        <v>2012.8792563698078</v>
      </c>
      <c r="O207" s="70">
        <f>Sheet1!F65</f>
        <v>4.354525162509049</v>
      </c>
    </row>
    <row r="208" spans="1:15" ht="12.75">
      <c r="A208">
        <v>22</v>
      </c>
      <c r="B208" s="70">
        <f t="shared" si="7"/>
        <v>4967.59017865438</v>
      </c>
      <c r="C208" s="70">
        <f>A208*Sheet1!D29</f>
        <v>2860</v>
      </c>
      <c r="E208" s="70">
        <f t="shared" si="8"/>
        <v>2107.5901786543795</v>
      </c>
      <c r="O208" s="70">
        <f>Sheet1!F65</f>
        <v>4.354525162509049</v>
      </c>
    </row>
    <row r="209" spans="1:15" ht="12.75">
      <c r="A209">
        <v>22.5</v>
      </c>
      <c r="B209" s="70">
        <f t="shared" si="7"/>
        <v>5129.478363520206</v>
      </c>
      <c r="C209" s="70">
        <f>A209*Sheet1!D29</f>
        <v>2925</v>
      </c>
      <c r="E209" s="70">
        <f t="shared" si="8"/>
        <v>2204.4783635202057</v>
      </c>
      <c r="O209" s="70">
        <f>Sheet1!F65</f>
        <v>4.354525162509049</v>
      </c>
    </row>
    <row r="210" spans="1:15" ht="12.75">
      <c r="A210">
        <v>23</v>
      </c>
      <c r="B210" s="70">
        <f t="shared" si="7"/>
        <v>5293.543810967287</v>
      </c>
      <c r="C210" s="70">
        <f>A210*Sheet1!D29</f>
        <v>2990</v>
      </c>
      <c r="E210" s="70">
        <f t="shared" si="8"/>
        <v>2303.543810967287</v>
      </c>
      <c r="O210" s="70">
        <f>Sheet1!F65</f>
        <v>4.354525162509049</v>
      </c>
    </row>
    <row r="211" spans="1:15" ht="12.75">
      <c r="A211">
        <v>23.5</v>
      </c>
      <c r="B211" s="70">
        <f t="shared" si="7"/>
        <v>5459.786520995622</v>
      </c>
      <c r="C211" s="70">
        <f>A211*Sheet1!D29</f>
        <v>3055</v>
      </c>
      <c r="E211" s="70">
        <f t="shared" si="8"/>
        <v>2404.786520995622</v>
      </c>
      <c r="O211" s="70">
        <f>Sheet1!F65</f>
        <v>4.354525162509049</v>
      </c>
    </row>
    <row r="212" spans="1:15" ht="12.75">
      <c r="A212">
        <v>24</v>
      </c>
      <c r="B212" s="70">
        <f t="shared" si="7"/>
        <v>5628.206493605212</v>
      </c>
      <c r="C212" s="70">
        <f>A212*Sheet1!D29</f>
        <v>3120</v>
      </c>
      <c r="E212" s="70">
        <f t="shared" si="8"/>
        <v>2508.206493605212</v>
      </c>
      <c r="O212" s="70">
        <f>Sheet1!F65</f>
        <v>4.354525162509049</v>
      </c>
    </row>
    <row r="213" spans="1:15" ht="12.75">
      <c r="A213">
        <v>24.5</v>
      </c>
      <c r="B213" s="70">
        <f t="shared" si="7"/>
        <v>5798.803728796056</v>
      </c>
      <c r="C213" s="70">
        <f>A213*Sheet1!D29</f>
        <v>3185</v>
      </c>
      <c r="E213" s="70">
        <f t="shared" si="8"/>
        <v>2613.8037287960565</v>
      </c>
      <c r="O213" s="70">
        <f>Sheet1!F65</f>
        <v>4.354525162509049</v>
      </c>
    </row>
    <row r="214" spans="1:15" ht="12.75">
      <c r="A214">
        <v>25</v>
      </c>
      <c r="B214" s="70">
        <f t="shared" si="7"/>
        <v>5971.5782265681555</v>
      </c>
      <c r="C214" s="70">
        <f>A214*Sheet1!D29</f>
        <v>3250</v>
      </c>
      <c r="E214" s="70">
        <f t="shared" si="8"/>
        <v>2721.5782265681555</v>
      </c>
      <c r="O214" s="70">
        <f>Sheet1!F65</f>
        <v>4.354525162509049</v>
      </c>
    </row>
    <row r="215" spans="1:15" ht="12.75">
      <c r="A215">
        <v>25.5</v>
      </c>
      <c r="B215" s="70">
        <f t="shared" si="7"/>
        <v>6146.529986921509</v>
      </c>
      <c r="C215" s="70">
        <f>A215*Sheet1!D29</f>
        <v>3315</v>
      </c>
      <c r="E215" s="70">
        <f t="shared" si="8"/>
        <v>2831.5299869215087</v>
      </c>
      <c r="O215" s="70">
        <f>Sheet1!F65</f>
        <v>4.354525162509049</v>
      </c>
    </row>
    <row r="216" spans="1:15" ht="12.75">
      <c r="A216">
        <v>26</v>
      </c>
      <c r="B216" s="70">
        <f t="shared" si="7"/>
        <v>6323.659009856117</v>
      </c>
      <c r="C216" s="70">
        <f>A216*Sheet1!D29</f>
        <v>3380</v>
      </c>
      <c r="E216" s="70">
        <f t="shared" si="8"/>
        <v>2943.659009856117</v>
      </c>
      <c r="O216" s="70">
        <f>Sheet1!F65</f>
        <v>4.354525162509049</v>
      </c>
    </row>
    <row r="217" spans="1:15" ht="12.75">
      <c r="A217">
        <v>26.5</v>
      </c>
      <c r="B217" s="70">
        <f t="shared" si="7"/>
        <v>6502.96529537198</v>
      </c>
      <c r="C217" s="70">
        <f>A217*Sheet1!D29</f>
        <v>3445</v>
      </c>
      <c r="E217" s="70">
        <f t="shared" si="8"/>
        <v>3057.965295371979</v>
      </c>
      <c r="O217" s="70">
        <f>Sheet1!F65</f>
        <v>4.354525162509049</v>
      </c>
    </row>
    <row r="218" spans="1:15" ht="12.75">
      <c r="A218">
        <v>27</v>
      </c>
      <c r="B218" s="70">
        <f t="shared" si="7"/>
        <v>6684.448843469097</v>
      </c>
      <c r="C218" s="70">
        <f>A218*Sheet1!D29</f>
        <v>3510</v>
      </c>
      <c r="E218" s="70">
        <f t="shared" si="8"/>
        <v>3174.4488434690966</v>
      </c>
      <c r="O218" s="70">
        <f>Sheet1!F65</f>
        <v>4.354525162509049</v>
      </c>
    </row>
    <row r="219" spans="1:15" ht="12.75">
      <c r="A219">
        <v>27.5</v>
      </c>
      <c r="B219" s="70">
        <f t="shared" si="7"/>
        <v>6868.109654147468</v>
      </c>
      <c r="C219" s="70">
        <f>A219*Sheet1!D29</f>
        <v>3575</v>
      </c>
      <c r="E219" s="70">
        <f t="shared" si="8"/>
        <v>3293.109654147468</v>
      </c>
      <c r="O219" s="70">
        <f>Sheet1!F65</f>
        <v>4.354525162509049</v>
      </c>
    </row>
    <row r="220" spans="1:15" ht="12.75">
      <c r="A220">
        <v>28</v>
      </c>
      <c r="B220" s="70">
        <f t="shared" si="7"/>
        <v>7053.947727407094</v>
      </c>
      <c r="C220" s="70">
        <f>A220*Sheet1!D29</f>
        <v>3640</v>
      </c>
      <c r="E220" s="70">
        <f t="shared" si="8"/>
        <v>3413.947727407094</v>
      </c>
      <c r="O220" s="70">
        <f>Sheet1!F65</f>
        <v>4.354525162509049</v>
      </c>
    </row>
    <row r="221" spans="1:15" ht="12.75">
      <c r="A221">
        <v>28.5</v>
      </c>
      <c r="B221" s="70">
        <f t="shared" si="7"/>
        <v>7241.963063247975</v>
      </c>
      <c r="C221" s="70">
        <f>A221*Sheet1!D29</f>
        <v>3705</v>
      </c>
      <c r="E221" s="70">
        <f t="shared" si="8"/>
        <v>3536.963063247975</v>
      </c>
      <c r="O221" s="70">
        <f>Sheet1!F65</f>
        <v>4.354525162509049</v>
      </c>
    </row>
    <row r="222" spans="1:15" ht="12.75">
      <c r="A222">
        <v>29</v>
      </c>
      <c r="B222" s="70">
        <f t="shared" si="7"/>
        <v>7432.15566167011</v>
      </c>
      <c r="C222" s="70">
        <f>A222*Sheet1!D29</f>
        <v>3770</v>
      </c>
      <c r="E222" s="70">
        <f t="shared" si="8"/>
        <v>3662.15566167011</v>
      </c>
      <c r="O222" s="70">
        <f>Sheet1!F65</f>
        <v>4.354525162509049</v>
      </c>
    </row>
    <row r="223" spans="1:15" ht="12.75">
      <c r="A223">
        <v>29.5</v>
      </c>
      <c r="B223" s="70">
        <f t="shared" si="7"/>
        <v>7624.525522673499</v>
      </c>
      <c r="C223" s="70">
        <f>A223*Sheet1!D29</f>
        <v>3835</v>
      </c>
      <c r="E223" s="70">
        <f t="shared" si="8"/>
        <v>3789.5255226734994</v>
      </c>
      <c r="O223" s="70">
        <f>Sheet1!F65</f>
        <v>4.354525162509049</v>
      </c>
    </row>
    <row r="224" spans="1:15" ht="12.75">
      <c r="A224">
        <v>30</v>
      </c>
      <c r="B224" s="70">
        <f t="shared" si="7"/>
        <v>7819.072646258144</v>
      </c>
      <c r="C224" s="70">
        <f>A224*Sheet1!D29</f>
        <v>3900</v>
      </c>
      <c r="E224" s="70">
        <f t="shared" si="8"/>
        <v>3919.072646258144</v>
      </c>
      <c r="O224" s="70">
        <f>Sheet1!F65</f>
        <v>4.354525162509049</v>
      </c>
    </row>
    <row r="225" spans="1:15" ht="12.75">
      <c r="A225">
        <v>30.5</v>
      </c>
      <c r="B225" s="70">
        <f t="shared" si="7"/>
        <v>8015.797032424042</v>
      </c>
      <c r="C225" s="70">
        <f>A225*Sheet1!D29</f>
        <v>3965</v>
      </c>
      <c r="E225" s="70">
        <f t="shared" si="8"/>
        <v>4050.7970324240423</v>
      </c>
      <c r="O225" s="70">
        <f>Sheet1!F65</f>
        <v>4.354525162509049</v>
      </c>
    </row>
    <row r="226" spans="1:15" ht="12.75">
      <c r="A226">
        <v>31</v>
      </c>
      <c r="B226" s="70">
        <f t="shared" si="7"/>
        <v>8214.698681171196</v>
      </c>
      <c r="C226" s="70">
        <f>A226*Sheet1!D29</f>
        <v>4030</v>
      </c>
      <c r="E226" s="70">
        <f t="shared" si="8"/>
        <v>4184.698681171196</v>
      </c>
      <c r="O226" s="70">
        <f>Sheet1!F65</f>
        <v>4.354525162509049</v>
      </c>
    </row>
    <row r="227" spans="1:15" ht="12.75">
      <c r="A227">
        <v>31.5</v>
      </c>
      <c r="B227" s="70">
        <f t="shared" si="7"/>
        <v>8415.777592499602</v>
      </c>
      <c r="C227" s="70">
        <f>A227*Sheet1!D29</f>
        <v>4095</v>
      </c>
      <c r="E227" s="70">
        <f t="shared" si="8"/>
        <v>4320.777592499603</v>
      </c>
      <c r="O227" s="70">
        <f>Sheet1!F65</f>
        <v>4.354525162509049</v>
      </c>
    </row>
    <row r="228" spans="1:15" ht="12.75">
      <c r="A228">
        <v>32</v>
      </c>
      <c r="B228" s="70">
        <f t="shared" si="7"/>
        <v>8619.033766409266</v>
      </c>
      <c r="C228" s="70">
        <f>A228*Sheet1!D29</f>
        <v>4160</v>
      </c>
      <c r="E228" s="70">
        <f t="shared" si="8"/>
        <v>4459.033766409266</v>
      </c>
      <c r="O228" s="70">
        <f>Sheet1!F65</f>
        <v>4.354525162509049</v>
      </c>
    </row>
    <row r="229" spans="1:15" ht="12.75">
      <c r="A229">
        <v>32.5</v>
      </c>
      <c r="B229" s="70">
        <f t="shared" si="7"/>
        <v>8824.467202900181</v>
      </c>
      <c r="C229" s="70">
        <f>A229*Sheet1!D29</f>
        <v>4225</v>
      </c>
      <c r="E229" s="70">
        <f t="shared" si="8"/>
        <v>4599.467202900182</v>
      </c>
      <c r="O229" s="70">
        <f>Sheet1!F65</f>
        <v>4.354525162509049</v>
      </c>
    </row>
    <row r="230" spans="1:15" ht="12.75">
      <c r="A230">
        <v>33</v>
      </c>
      <c r="B230" s="70">
        <f t="shared" si="7"/>
        <v>9032.077901972354</v>
      </c>
      <c r="C230" s="70">
        <f>A230*Sheet1!D29</f>
        <v>4290</v>
      </c>
      <c r="E230" s="70">
        <f t="shared" si="8"/>
        <v>4742.077901972354</v>
      </c>
      <c r="O230" s="70">
        <f>Sheet1!F65</f>
        <v>4.354525162509049</v>
      </c>
    </row>
    <row r="231" spans="1:15" ht="12.75">
      <c r="A231">
        <v>33.5</v>
      </c>
      <c r="B231" s="70">
        <f t="shared" si="7"/>
        <v>9241.865863625779</v>
      </c>
      <c r="C231" s="70">
        <f>A231*Sheet1!D29</f>
        <v>4355</v>
      </c>
      <c r="E231" s="70">
        <f t="shared" si="8"/>
        <v>4886.86586362578</v>
      </c>
      <c r="O231" s="70">
        <f>Sheet1!F65</f>
        <v>4.354525162509049</v>
      </c>
    </row>
    <row r="232" spans="1:15" ht="12.75">
      <c r="A232">
        <v>34</v>
      </c>
      <c r="B232" s="70">
        <f t="shared" si="7"/>
        <v>9453.83108786046</v>
      </c>
      <c r="C232" s="70">
        <f>A232*Sheet1!D29</f>
        <v>4420</v>
      </c>
      <c r="E232" s="70">
        <f t="shared" si="8"/>
        <v>5033.831087860461</v>
      </c>
      <c r="O232" s="70">
        <f>Sheet1!F65</f>
        <v>4.354525162509049</v>
      </c>
    </row>
    <row r="233" spans="1:15" ht="12.75">
      <c r="A233">
        <v>34.5</v>
      </c>
      <c r="B233" s="70">
        <f t="shared" si="7"/>
        <v>9667.973574676394</v>
      </c>
      <c r="C233" s="70">
        <f>A233*Sheet1!D29</f>
        <v>4485</v>
      </c>
      <c r="E233" s="70">
        <f t="shared" si="8"/>
        <v>5182.973574676395</v>
      </c>
      <c r="O233" s="70">
        <f>Sheet1!F65</f>
        <v>4.354525162509049</v>
      </c>
    </row>
    <row r="234" spans="1:15" ht="12.75">
      <c r="A234">
        <v>35</v>
      </c>
      <c r="B234" s="70">
        <f t="shared" si="7"/>
        <v>9884.293324073584</v>
      </c>
      <c r="C234" s="70">
        <f>A234*Sheet1!D29</f>
        <v>4550</v>
      </c>
      <c r="E234" s="70">
        <f t="shared" si="8"/>
        <v>5334.293324073585</v>
      </c>
      <c r="O234" s="70">
        <f>Sheet1!F65</f>
        <v>4.354525162509049</v>
      </c>
    </row>
    <row r="235" spans="1:15" ht="12.75">
      <c r="A235">
        <v>35.5</v>
      </c>
      <c r="B235" s="70">
        <f t="shared" si="7"/>
        <v>10102.790336052029</v>
      </c>
      <c r="C235" s="70">
        <f>A235*Sheet1!D29</f>
        <v>4615</v>
      </c>
      <c r="E235" s="70">
        <f t="shared" si="8"/>
        <v>5487.790336052029</v>
      </c>
      <c r="O235" s="70">
        <f>Sheet1!F65</f>
        <v>4.354525162509049</v>
      </c>
    </row>
    <row r="236" spans="1:15" ht="12.75">
      <c r="A236">
        <v>36</v>
      </c>
      <c r="B236" s="70">
        <f t="shared" si="7"/>
        <v>10323.464610611727</v>
      </c>
      <c r="C236" s="70">
        <f>A236*Sheet1!D29</f>
        <v>4680</v>
      </c>
      <c r="E236" s="70">
        <f t="shared" si="8"/>
        <v>5643.464610611727</v>
      </c>
      <c r="O236" s="70">
        <f>Sheet1!F65</f>
        <v>4.354525162509049</v>
      </c>
    </row>
    <row r="237" spans="1:15" ht="12.75">
      <c r="A237">
        <v>36.5</v>
      </c>
      <c r="B237" s="70">
        <f t="shared" si="7"/>
        <v>10546.316147752681</v>
      </c>
      <c r="C237" s="70">
        <f>A237*Sheet1!D29</f>
        <v>4745</v>
      </c>
      <c r="E237" s="70">
        <f t="shared" si="8"/>
        <v>5801.31614775268</v>
      </c>
      <c r="O237" s="70">
        <f>Sheet1!F65</f>
        <v>4.354525162509049</v>
      </c>
    </row>
    <row r="238" spans="1:15" ht="12.75">
      <c r="A238">
        <v>37</v>
      </c>
      <c r="B238" s="70">
        <f t="shared" si="7"/>
        <v>10771.344947474889</v>
      </c>
      <c r="C238" s="70">
        <f>A238*Sheet1!D29</f>
        <v>4810</v>
      </c>
      <c r="E238" s="70">
        <f t="shared" si="8"/>
        <v>5961.344947474888</v>
      </c>
      <c r="O238" s="70">
        <f>Sheet1!F65</f>
        <v>4.354525162509049</v>
      </c>
    </row>
    <row r="239" spans="1:15" ht="12.75">
      <c r="A239">
        <v>37.5</v>
      </c>
      <c r="B239" s="70">
        <f t="shared" si="7"/>
        <v>10998.55100977835</v>
      </c>
      <c r="C239" s="70">
        <f>A239*Sheet1!D29</f>
        <v>4875</v>
      </c>
      <c r="E239" s="70">
        <f t="shared" si="8"/>
        <v>6123.55100977835</v>
      </c>
      <c r="O239" s="70">
        <f>Sheet1!F65</f>
        <v>4.354525162509049</v>
      </c>
    </row>
    <row r="240" spans="1:15" ht="12.75">
      <c r="A240">
        <v>38</v>
      </c>
      <c r="B240" s="70">
        <f t="shared" si="7"/>
        <v>11227.934334663067</v>
      </c>
      <c r="C240" s="70">
        <f>A240*Sheet1!D29</f>
        <v>4940</v>
      </c>
      <c r="E240" s="70">
        <f t="shared" si="8"/>
        <v>6287.934334663067</v>
      </c>
      <c r="O240" s="70">
        <f>Sheet1!F65</f>
        <v>4.354525162509049</v>
      </c>
    </row>
    <row r="241" spans="1:15" ht="12.75">
      <c r="A241">
        <v>38.5</v>
      </c>
      <c r="B241" s="70">
        <f t="shared" si="7"/>
        <v>11459.494922129037</v>
      </c>
      <c r="C241" s="70">
        <f>A241*Sheet1!D29</f>
        <v>5005</v>
      </c>
      <c r="E241" s="70">
        <f t="shared" si="8"/>
        <v>6454.494922129037</v>
      </c>
      <c r="O241" s="70">
        <f>Sheet1!F65</f>
        <v>4.354525162509049</v>
      </c>
    </row>
    <row r="242" spans="1:15" ht="12.75">
      <c r="A242">
        <v>39</v>
      </c>
      <c r="B242" s="70">
        <f t="shared" si="7"/>
        <v>11693.232772176263</v>
      </c>
      <c r="C242" s="70">
        <f>A242*Sheet1!D29</f>
        <v>5070</v>
      </c>
      <c r="E242" s="70">
        <f t="shared" si="8"/>
        <v>6623.232772176263</v>
      </c>
      <c r="O242" s="70">
        <f>Sheet1!F65</f>
        <v>4.354525162509049</v>
      </c>
    </row>
    <row r="243" spans="1:15" ht="12.75">
      <c r="A243">
        <v>39.5</v>
      </c>
      <c r="B243" s="70">
        <f t="shared" si="7"/>
        <v>11929.147884804743</v>
      </c>
      <c r="C243" s="70">
        <f>A243*Sheet1!D29</f>
        <v>5135</v>
      </c>
      <c r="E243" s="70">
        <f t="shared" si="8"/>
        <v>6794.147884804743</v>
      </c>
      <c r="O243" s="70">
        <f>Sheet1!F65</f>
        <v>4.354525162509049</v>
      </c>
    </row>
    <row r="244" spans="1:15" ht="12.75">
      <c r="A244">
        <v>40</v>
      </c>
      <c r="B244" s="70">
        <f t="shared" si="7"/>
        <v>12167.240260014478</v>
      </c>
      <c r="C244" s="70">
        <f>A244*Sheet1!D29</f>
        <v>5200</v>
      </c>
      <c r="E244" s="70">
        <f t="shared" si="8"/>
        <v>6967.240260014478</v>
      </c>
      <c r="O244" s="70">
        <f>Sheet1!F65</f>
        <v>4.354525162509049</v>
      </c>
    </row>
    <row r="245" spans="1:15" ht="12.75">
      <c r="A245">
        <v>40.5</v>
      </c>
      <c r="B245" s="70">
        <f t="shared" si="7"/>
        <v>12407.509897805467</v>
      </c>
      <c r="C245" s="70">
        <f>A245*Sheet1!D29</f>
        <v>5265</v>
      </c>
      <c r="E245" s="70">
        <f t="shared" si="8"/>
        <v>7142.509897805467</v>
      </c>
      <c r="O245" s="70">
        <f>Sheet1!F65</f>
        <v>4.354525162509049</v>
      </c>
    </row>
    <row r="246" spans="1:15" ht="12.75">
      <c r="A246">
        <v>41</v>
      </c>
      <c r="B246" s="70">
        <f t="shared" si="7"/>
        <v>12649.95679817771</v>
      </c>
      <c r="C246" s="70">
        <f>A246*Sheet1!D29</f>
        <v>5330</v>
      </c>
      <c r="E246" s="70">
        <f t="shared" si="8"/>
        <v>7319.956798177711</v>
      </c>
      <c r="O246" s="70">
        <f>Sheet1!F65</f>
        <v>4.354525162509049</v>
      </c>
    </row>
    <row r="247" spans="1:15" ht="12.75">
      <c r="A247">
        <v>41.5</v>
      </c>
      <c r="B247" s="70">
        <f t="shared" si="7"/>
        <v>12894.580961131209</v>
      </c>
      <c r="C247" s="70">
        <f>A247*Sheet1!D29</f>
        <v>5395</v>
      </c>
      <c r="E247" s="70">
        <f t="shared" si="8"/>
        <v>7499.580961131209</v>
      </c>
      <c r="O247" s="70">
        <f>Sheet1!F65</f>
        <v>4.354525162509049</v>
      </c>
    </row>
    <row r="248" spans="1:15" ht="12.75">
      <c r="A248">
        <v>42</v>
      </c>
      <c r="B248" s="70">
        <f t="shared" si="7"/>
        <v>13141.382386665962</v>
      </c>
      <c r="C248" s="70">
        <f>A248*Sheet1!D29</f>
        <v>5460</v>
      </c>
      <c r="E248" s="70">
        <f t="shared" si="8"/>
        <v>7681.382386665962</v>
      </c>
      <c r="O248" s="70">
        <f>Sheet1!F65</f>
        <v>4.354525162509049</v>
      </c>
    </row>
    <row r="249" spans="1:15" ht="12.75">
      <c r="A249">
        <v>42.5</v>
      </c>
      <c r="B249" s="70">
        <f t="shared" si="7"/>
        <v>13390.36107478197</v>
      </c>
      <c r="C249" s="70">
        <f>A249*Sheet1!D29</f>
        <v>5525</v>
      </c>
      <c r="E249" s="70">
        <f t="shared" si="8"/>
        <v>7865.361074781969</v>
      </c>
      <c r="O249" s="70">
        <f>Sheet1!F65</f>
        <v>4.354525162509049</v>
      </c>
    </row>
    <row r="250" spans="1:15" ht="12.75">
      <c r="A250">
        <v>43</v>
      </c>
      <c r="B250" s="70">
        <f t="shared" si="7"/>
        <v>13641.517025479232</v>
      </c>
      <c r="C250" s="70">
        <f>A250*Sheet1!D29</f>
        <v>5590</v>
      </c>
      <c r="E250" s="70">
        <f t="shared" si="8"/>
        <v>8051.517025479231</v>
      </c>
      <c r="O250" s="70">
        <f>Sheet1!F65</f>
        <v>4.354525162509049</v>
      </c>
    </row>
    <row r="251" spans="1:15" ht="12.75">
      <c r="A251">
        <v>43.5</v>
      </c>
      <c r="B251" s="70">
        <f t="shared" si="7"/>
        <v>13894.850238757746</v>
      </c>
      <c r="C251" s="70">
        <f>A251*Sheet1!D29</f>
        <v>5655</v>
      </c>
      <c r="E251" s="70">
        <f t="shared" si="8"/>
        <v>8239.850238757746</v>
      </c>
      <c r="O251" s="70">
        <f>Sheet1!F65</f>
        <v>4.354525162509049</v>
      </c>
    </row>
    <row r="252" spans="1:15" ht="12.75">
      <c r="A252">
        <v>44</v>
      </c>
      <c r="B252" s="70">
        <f t="shared" si="7"/>
        <v>14150.360714617518</v>
      </c>
      <c r="C252" s="70">
        <f>A252*Sheet1!D29</f>
        <v>5720</v>
      </c>
      <c r="E252" s="70">
        <f t="shared" si="8"/>
        <v>8430.360714617518</v>
      </c>
      <c r="O252" s="70">
        <f>Sheet1!F65</f>
        <v>4.354525162509049</v>
      </c>
    </row>
    <row r="253" spans="1:15" ht="12.75">
      <c r="A253">
        <v>44.5</v>
      </c>
      <c r="B253" s="70">
        <f t="shared" si="7"/>
        <v>14408.048453058544</v>
      </c>
      <c r="C253" s="70">
        <f>A253*Sheet1!D29</f>
        <v>5785</v>
      </c>
      <c r="E253" s="70">
        <f t="shared" si="8"/>
        <v>8623.048453058544</v>
      </c>
      <c r="O253" s="70">
        <f>Sheet1!F65</f>
        <v>4.354525162509049</v>
      </c>
    </row>
    <row r="254" spans="1:15" ht="12.75">
      <c r="A254">
        <v>45</v>
      </c>
      <c r="B254" s="70">
        <f t="shared" si="7"/>
        <v>14667.913454080823</v>
      </c>
      <c r="C254" s="70">
        <f>A254*Sheet1!D29</f>
        <v>5850</v>
      </c>
      <c r="E254" s="70">
        <f t="shared" si="8"/>
        <v>8817.913454080823</v>
      </c>
      <c r="O254" s="70">
        <f>Sheet1!F65</f>
        <v>4.354525162509049</v>
      </c>
    </row>
    <row r="255" spans="1:15" ht="12.75">
      <c r="A255">
        <v>45.5</v>
      </c>
      <c r="B255" s="70">
        <f t="shared" si="7"/>
        <v>14929.955717684357</v>
      </c>
      <c r="C255" s="70">
        <f>A255*Sheet1!D29</f>
        <v>5915</v>
      </c>
      <c r="E255" s="70">
        <f t="shared" si="8"/>
        <v>9014.955717684357</v>
      </c>
      <c r="O255" s="70">
        <f>Sheet1!F65</f>
        <v>4.354525162509049</v>
      </c>
    </row>
    <row r="256" spans="1:15" ht="12.75">
      <c r="A256">
        <v>46</v>
      </c>
      <c r="B256" s="70">
        <f t="shared" si="7"/>
        <v>15194.175243869147</v>
      </c>
      <c r="C256" s="70">
        <f>A256*Sheet1!D29</f>
        <v>5980</v>
      </c>
      <c r="E256" s="70">
        <f t="shared" si="8"/>
        <v>9214.175243869147</v>
      </c>
      <c r="O256" s="70">
        <f>Sheet1!F65</f>
        <v>4.354525162509049</v>
      </c>
    </row>
    <row r="257" spans="1:15" ht="12.75">
      <c r="A257">
        <v>46.5</v>
      </c>
      <c r="B257" s="70">
        <f t="shared" si="7"/>
        <v>15460.572032635191</v>
      </c>
      <c r="C257" s="70">
        <f>A257*Sheet1!D29</f>
        <v>6045</v>
      </c>
      <c r="E257" s="70">
        <f t="shared" si="8"/>
        <v>9415.572032635191</v>
      </c>
      <c r="O257" s="70">
        <f>Sheet1!F65</f>
        <v>4.354525162509049</v>
      </c>
    </row>
    <row r="258" spans="1:15" ht="12.75">
      <c r="A258">
        <v>47</v>
      </c>
      <c r="B258" s="70">
        <f t="shared" si="7"/>
        <v>15729.146083982489</v>
      </c>
      <c r="C258" s="70">
        <f>A258*Sheet1!D29</f>
        <v>6110</v>
      </c>
      <c r="E258" s="70">
        <f t="shared" si="8"/>
        <v>9619.146083982489</v>
      </c>
      <c r="O258" s="70">
        <f>Sheet1!F65</f>
        <v>4.354525162509049</v>
      </c>
    </row>
    <row r="259" spans="1:15" ht="12.75">
      <c r="A259">
        <v>47.5</v>
      </c>
      <c r="B259" s="70">
        <f t="shared" si="7"/>
        <v>15999.897397911041</v>
      </c>
      <c r="C259" s="70">
        <f>A259*Sheet1!D29</f>
        <v>6175</v>
      </c>
      <c r="E259" s="70">
        <f t="shared" si="8"/>
        <v>9824.897397911041</v>
      </c>
      <c r="O259" s="70">
        <f>Sheet1!F65</f>
        <v>4.354525162509049</v>
      </c>
    </row>
    <row r="260" spans="1:15" ht="12.75">
      <c r="A260">
        <v>48</v>
      </c>
      <c r="B260" s="70">
        <f t="shared" si="7"/>
        <v>16272.825974420848</v>
      </c>
      <c r="C260" s="70">
        <f>A260*Sheet1!D29</f>
        <v>6240</v>
      </c>
      <c r="E260" s="70">
        <f t="shared" si="8"/>
        <v>10032.825974420848</v>
      </c>
      <c r="O260" s="70">
        <f>Sheet1!F65</f>
        <v>4.354525162509049</v>
      </c>
    </row>
    <row r="261" spans="1:15" ht="12.75">
      <c r="A261">
        <v>48.5</v>
      </c>
      <c r="B261" s="70">
        <f aca="true" t="shared" si="9" ref="B261:B324">C261+E261</f>
        <v>16547.93181351191</v>
      </c>
      <c r="C261" s="70">
        <f>A261*Sheet1!D29</f>
        <v>6305</v>
      </c>
      <c r="E261" s="70">
        <f aca="true" t="shared" si="10" ref="E261:E324">(A261*A261)*O261</f>
        <v>10242.93181351191</v>
      </c>
      <c r="O261" s="70">
        <f>Sheet1!F65</f>
        <v>4.354525162509049</v>
      </c>
    </row>
    <row r="262" spans="1:15" ht="12.75">
      <c r="A262">
        <v>49</v>
      </c>
      <c r="B262" s="70">
        <f t="shared" si="9"/>
        <v>16825.214915184224</v>
      </c>
      <c r="C262" s="70">
        <f>A262*Sheet1!D29</f>
        <v>6370</v>
      </c>
      <c r="E262" s="70">
        <f t="shared" si="10"/>
        <v>10455.214915184226</v>
      </c>
      <c r="O262" s="70">
        <f>Sheet1!F65</f>
        <v>4.354525162509049</v>
      </c>
    </row>
    <row r="263" spans="1:15" ht="12.75">
      <c r="A263">
        <v>49.5</v>
      </c>
      <c r="B263" s="70">
        <f t="shared" si="9"/>
        <v>17104.675279437797</v>
      </c>
      <c r="C263" s="70">
        <f>A263*Sheet1!D29</f>
        <v>6435</v>
      </c>
      <c r="E263" s="70">
        <f t="shared" si="10"/>
        <v>10669.675279437797</v>
      </c>
      <c r="O263" s="70">
        <f>Sheet1!F65</f>
        <v>4.354525162509049</v>
      </c>
    </row>
    <row r="264" spans="1:15" ht="12.75">
      <c r="A264">
        <v>50</v>
      </c>
      <c r="B264" s="70">
        <f t="shared" si="9"/>
        <v>17386.312906272622</v>
      </c>
      <c r="C264" s="70">
        <f>A264*Sheet1!D29</f>
        <v>6500</v>
      </c>
      <c r="E264" s="70">
        <f t="shared" si="10"/>
        <v>10886.312906272622</v>
      </c>
      <c r="O264" s="70">
        <f>Sheet1!F65</f>
        <v>4.354525162509049</v>
      </c>
    </row>
    <row r="265" spans="1:15" ht="12.75">
      <c r="A265">
        <v>51</v>
      </c>
      <c r="B265" s="70">
        <f t="shared" si="9"/>
        <v>17956.119947686035</v>
      </c>
      <c r="C265" s="70">
        <f>A265*Sheet1!D29</f>
        <v>6630</v>
      </c>
      <c r="E265" s="70">
        <f t="shared" si="10"/>
        <v>11326.119947686035</v>
      </c>
      <c r="O265" s="70">
        <f>Sheet1!F65</f>
        <v>4.354525162509049</v>
      </c>
    </row>
    <row r="266" spans="1:15" ht="12.75">
      <c r="A266">
        <v>52</v>
      </c>
      <c r="B266" s="70">
        <f t="shared" si="9"/>
        <v>18534.63603942447</v>
      </c>
      <c r="C266" s="70">
        <f>A266*Sheet1!D29</f>
        <v>6760</v>
      </c>
      <c r="E266" s="70">
        <f t="shared" si="10"/>
        <v>11774.636039424468</v>
      </c>
      <c r="O266" s="70">
        <f>Sheet1!F65</f>
        <v>4.354525162509049</v>
      </c>
    </row>
    <row r="267" spans="1:15" ht="12.75">
      <c r="A267">
        <v>53</v>
      </c>
      <c r="B267" s="70">
        <f t="shared" si="9"/>
        <v>19121.86118148792</v>
      </c>
      <c r="C267" s="70">
        <f>A267*Sheet1!D29</f>
        <v>6890</v>
      </c>
      <c r="E267" s="70">
        <f t="shared" si="10"/>
        <v>12231.861181487917</v>
      </c>
      <c r="O267" s="70">
        <f>Sheet1!F65</f>
        <v>4.354525162509049</v>
      </c>
    </row>
    <row r="268" spans="1:15" ht="12.75">
      <c r="A268">
        <v>54</v>
      </c>
      <c r="B268" s="70">
        <f t="shared" si="9"/>
        <v>19717.795373876386</v>
      </c>
      <c r="C268" s="70">
        <f>A268*Sheet1!D29</f>
        <v>7020</v>
      </c>
      <c r="E268" s="70">
        <f t="shared" si="10"/>
        <v>12697.795373876386</v>
      </c>
      <c r="O268" s="70">
        <f>Sheet1!F65</f>
        <v>4.354525162509049</v>
      </c>
    </row>
    <row r="269" spans="1:15" ht="12.75">
      <c r="A269">
        <v>55</v>
      </c>
      <c r="B269" s="70">
        <f t="shared" si="9"/>
        <v>20322.438616589872</v>
      </c>
      <c r="C269" s="70">
        <f>A269*Sheet1!D29</f>
        <v>7150</v>
      </c>
      <c r="E269" s="70">
        <f t="shared" si="10"/>
        <v>13172.438616589872</v>
      </c>
      <c r="O269" s="70">
        <f>Sheet1!F65</f>
        <v>4.354525162509049</v>
      </c>
    </row>
    <row r="270" spans="1:15" ht="12.75">
      <c r="A270">
        <v>56</v>
      </c>
      <c r="B270" s="70">
        <f t="shared" si="9"/>
        <v>20935.790909628377</v>
      </c>
      <c r="C270" s="70">
        <f>A270*Sheet1!D29</f>
        <v>7280</v>
      </c>
      <c r="E270" s="70">
        <f t="shared" si="10"/>
        <v>13655.790909628377</v>
      </c>
      <c r="O270" s="70">
        <f>Sheet1!F65</f>
        <v>4.354525162509049</v>
      </c>
    </row>
    <row r="271" spans="1:15" ht="12.75">
      <c r="A271">
        <v>57</v>
      </c>
      <c r="B271" s="70">
        <f t="shared" si="9"/>
        <v>21557.8522529919</v>
      </c>
      <c r="C271" s="70">
        <f>A271*Sheet1!D29</f>
        <v>7410</v>
      </c>
      <c r="E271" s="70">
        <f t="shared" si="10"/>
        <v>14147.8522529919</v>
      </c>
      <c r="O271" s="70">
        <f>Sheet1!F65</f>
        <v>4.354525162509049</v>
      </c>
    </row>
    <row r="272" spans="1:15" ht="12.75">
      <c r="A272">
        <v>58</v>
      </c>
      <c r="B272" s="70">
        <f t="shared" si="9"/>
        <v>22188.62264668044</v>
      </c>
      <c r="C272" s="70">
        <f>A272*Sheet1!D29</f>
        <v>7540</v>
      </c>
      <c r="E272" s="70">
        <f t="shared" si="10"/>
        <v>14648.62264668044</v>
      </c>
      <c r="O272" s="70">
        <f>Sheet1!F65</f>
        <v>4.354525162509049</v>
      </c>
    </row>
    <row r="273" spans="1:15" ht="12.75">
      <c r="A273">
        <v>59</v>
      </c>
      <c r="B273" s="70">
        <f t="shared" si="9"/>
        <v>22828.102090693996</v>
      </c>
      <c r="C273" s="70">
        <f>A273*Sheet1!D29</f>
        <v>7670</v>
      </c>
      <c r="E273" s="70">
        <f t="shared" si="10"/>
        <v>15158.102090693998</v>
      </c>
      <c r="O273" s="70">
        <f>Sheet1!F65</f>
        <v>4.354525162509049</v>
      </c>
    </row>
    <row r="274" spans="1:15" ht="12.75">
      <c r="A274">
        <v>60</v>
      </c>
      <c r="B274" s="70">
        <f t="shared" si="9"/>
        <v>23476.290585032577</v>
      </c>
      <c r="C274" s="70">
        <f>A274*Sheet1!D29</f>
        <v>7800</v>
      </c>
      <c r="E274" s="70">
        <f t="shared" si="10"/>
        <v>15676.290585032575</v>
      </c>
      <c r="O274" s="70">
        <f>Sheet1!F65</f>
        <v>4.354525162509049</v>
      </c>
    </row>
    <row r="275" spans="1:15" ht="12.75">
      <c r="A275">
        <v>61</v>
      </c>
      <c r="B275" s="70">
        <f t="shared" si="9"/>
        <v>24133.18812969617</v>
      </c>
      <c r="C275" s="70">
        <f>A275*Sheet1!D29</f>
        <v>7930</v>
      </c>
      <c r="E275" s="70">
        <f t="shared" si="10"/>
        <v>16203.18812969617</v>
      </c>
      <c r="O275" s="70">
        <f>Sheet1!F65</f>
        <v>4.354525162509049</v>
      </c>
    </row>
    <row r="276" spans="1:15" ht="12.75">
      <c r="A276">
        <v>62</v>
      </c>
      <c r="B276" s="70">
        <f t="shared" si="9"/>
        <v>24798.794724684783</v>
      </c>
      <c r="C276" s="70">
        <f>A276*Sheet1!D29</f>
        <v>8060</v>
      </c>
      <c r="E276" s="70">
        <f t="shared" si="10"/>
        <v>16738.794724684783</v>
      </c>
      <c r="O276" s="70">
        <f>Sheet1!F65</f>
        <v>4.354525162509049</v>
      </c>
    </row>
    <row r="277" spans="1:15" ht="12.75">
      <c r="A277">
        <v>63</v>
      </c>
      <c r="B277" s="70">
        <f t="shared" si="9"/>
        <v>25473.110369998412</v>
      </c>
      <c r="C277" s="70">
        <f>A277*Sheet1!D29</f>
        <v>8190</v>
      </c>
      <c r="E277" s="70">
        <f t="shared" si="10"/>
        <v>17283.110369998412</v>
      </c>
      <c r="O277" s="70">
        <f>Sheet1!F65</f>
        <v>4.354525162509049</v>
      </c>
    </row>
    <row r="278" spans="1:15" ht="12.75">
      <c r="A278">
        <v>64</v>
      </c>
      <c r="B278" s="70">
        <f t="shared" si="9"/>
        <v>26156.135065637063</v>
      </c>
      <c r="C278" s="70">
        <f>A278*Sheet1!D29</f>
        <v>8320</v>
      </c>
      <c r="E278" s="70">
        <f t="shared" si="10"/>
        <v>17836.135065637063</v>
      </c>
      <c r="O278" s="70">
        <f>Sheet1!F65</f>
        <v>4.354525162509049</v>
      </c>
    </row>
    <row r="279" spans="1:15" ht="12.75">
      <c r="A279">
        <v>65</v>
      </c>
      <c r="B279" s="70">
        <f t="shared" si="9"/>
        <v>26847.86881160073</v>
      </c>
      <c r="C279" s="70">
        <f>A279*Sheet1!D29</f>
        <v>8450</v>
      </c>
      <c r="E279" s="70">
        <f t="shared" si="10"/>
        <v>18397.86881160073</v>
      </c>
      <c r="O279" s="70">
        <f>Sheet1!F65</f>
        <v>4.354525162509049</v>
      </c>
    </row>
    <row r="280" spans="1:15" ht="12.75">
      <c r="A280">
        <v>66</v>
      </c>
      <c r="B280" s="70">
        <f t="shared" si="9"/>
        <v>27548.311607889416</v>
      </c>
      <c r="C280" s="70">
        <f>A280*Sheet1!D29</f>
        <v>8580</v>
      </c>
      <c r="E280" s="70">
        <f t="shared" si="10"/>
        <v>18968.311607889416</v>
      </c>
      <c r="O280" s="70">
        <f>Sheet1!F65</f>
        <v>4.354525162509049</v>
      </c>
    </row>
    <row r="281" spans="1:15" ht="12.75">
      <c r="A281">
        <v>67</v>
      </c>
      <c r="B281" s="70">
        <f t="shared" si="9"/>
        <v>28257.46345450312</v>
      </c>
      <c r="C281" s="70">
        <f>A281*Sheet1!D29</f>
        <v>8710</v>
      </c>
      <c r="E281" s="70">
        <f t="shared" si="10"/>
        <v>19547.46345450312</v>
      </c>
      <c r="O281" s="70">
        <f>Sheet1!F65</f>
        <v>4.354525162509049</v>
      </c>
    </row>
    <row r="282" spans="1:15" ht="12.75">
      <c r="A282">
        <v>68</v>
      </c>
      <c r="B282" s="70">
        <f t="shared" si="9"/>
        <v>28975.324351441843</v>
      </c>
      <c r="C282" s="70">
        <f>A282*Sheet1!D29</f>
        <v>8840</v>
      </c>
      <c r="E282" s="70">
        <f t="shared" si="10"/>
        <v>20135.324351441843</v>
      </c>
      <c r="O282" s="70">
        <f>Sheet1!F65</f>
        <v>4.354525162509049</v>
      </c>
    </row>
    <row r="283" spans="1:15" ht="12.75">
      <c r="A283">
        <v>69</v>
      </c>
      <c r="B283" s="70">
        <f t="shared" si="9"/>
        <v>29701.89429870558</v>
      </c>
      <c r="C283" s="70">
        <f>A283*Sheet1!D29</f>
        <v>8970</v>
      </c>
      <c r="E283" s="70">
        <f t="shared" si="10"/>
        <v>20731.89429870558</v>
      </c>
      <c r="O283" s="70">
        <f>Sheet1!F65</f>
        <v>4.354525162509049</v>
      </c>
    </row>
    <row r="284" spans="1:15" ht="12.75">
      <c r="A284">
        <v>70</v>
      </c>
      <c r="B284" s="70">
        <f t="shared" si="9"/>
        <v>30437.17329629434</v>
      </c>
      <c r="C284" s="70">
        <f>A284*Sheet1!D29</f>
        <v>9100</v>
      </c>
      <c r="E284" s="70">
        <f t="shared" si="10"/>
        <v>21337.17329629434</v>
      </c>
      <c r="O284" s="70">
        <f>Sheet1!F65</f>
        <v>4.354525162509049</v>
      </c>
    </row>
    <row r="285" spans="1:15" ht="12.75">
      <c r="A285">
        <v>71</v>
      </c>
      <c r="B285" s="70">
        <f t="shared" si="9"/>
        <v>31181.161344208114</v>
      </c>
      <c r="C285" s="70">
        <f>A285*Sheet1!D29</f>
        <v>9230</v>
      </c>
      <c r="E285" s="70">
        <f t="shared" si="10"/>
        <v>21951.161344208114</v>
      </c>
      <c r="O285" s="70">
        <f>Sheet1!F65</f>
        <v>4.354525162509049</v>
      </c>
    </row>
    <row r="286" spans="1:15" ht="12.75">
      <c r="A286">
        <v>72</v>
      </c>
      <c r="B286" s="70">
        <f t="shared" si="9"/>
        <v>31933.858442446908</v>
      </c>
      <c r="C286" s="70">
        <f>A286*Sheet1!D29</f>
        <v>9360</v>
      </c>
      <c r="E286" s="70">
        <f t="shared" si="10"/>
        <v>22573.858442446908</v>
      </c>
      <c r="O286" s="70">
        <f>Sheet1!F65</f>
        <v>4.354525162509049</v>
      </c>
    </row>
    <row r="287" spans="1:15" ht="12.75">
      <c r="A287">
        <v>73</v>
      </c>
      <c r="B287" s="70">
        <f t="shared" si="9"/>
        <v>32695.26459101072</v>
      </c>
      <c r="C287" s="70">
        <f>A287*Sheet1!D29</f>
        <v>9490</v>
      </c>
      <c r="E287" s="70">
        <f t="shared" si="10"/>
        <v>23205.26459101072</v>
      </c>
      <c r="O287" s="70">
        <f>Sheet1!F65</f>
        <v>4.354525162509049</v>
      </c>
    </row>
    <row r="288" spans="1:15" ht="12.75">
      <c r="A288">
        <v>74</v>
      </c>
      <c r="B288" s="70">
        <f t="shared" si="9"/>
        <v>33465.379789899554</v>
      </c>
      <c r="C288" s="70">
        <f>A288*Sheet1!D29</f>
        <v>9620</v>
      </c>
      <c r="E288" s="70">
        <f t="shared" si="10"/>
        <v>23845.37978989955</v>
      </c>
      <c r="O288" s="70">
        <f>Sheet1!F65</f>
        <v>4.354525162509049</v>
      </c>
    </row>
    <row r="289" spans="1:15" ht="12.75">
      <c r="A289">
        <v>75</v>
      </c>
      <c r="B289" s="70">
        <f t="shared" si="9"/>
        <v>34244.2040391134</v>
      </c>
      <c r="C289" s="70">
        <f>A289*Sheet1!D29</f>
        <v>9750</v>
      </c>
      <c r="E289" s="70">
        <f t="shared" si="10"/>
        <v>24494.2040391134</v>
      </c>
      <c r="O289" s="70">
        <f>Sheet1!F65</f>
        <v>4.354525162509049</v>
      </c>
    </row>
    <row r="290" spans="1:15" ht="12.75">
      <c r="A290">
        <v>76</v>
      </c>
      <c r="B290" s="70">
        <f t="shared" si="9"/>
        <v>35031.73733865227</v>
      </c>
      <c r="C290" s="70">
        <f>A290*Sheet1!D29</f>
        <v>9880</v>
      </c>
      <c r="E290" s="70">
        <f t="shared" si="10"/>
        <v>25151.737338652267</v>
      </c>
      <c r="O290" s="70">
        <f>Sheet1!F65</f>
        <v>4.354525162509049</v>
      </c>
    </row>
    <row r="291" spans="1:15" ht="12.75">
      <c r="A291">
        <v>77</v>
      </c>
      <c r="B291" s="70">
        <f t="shared" si="9"/>
        <v>35827.97968851615</v>
      </c>
      <c r="C291" s="70">
        <f>A291*Sheet1!D29</f>
        <v>10010</v>
      </c>
      <c r="E291" s="70">
        <f t="shared" si="10"/>
        <v>25817.97968851615</v>
      </c>
      <c r="O291" s="70">
        <f>Sheet1!F65</f>
        <v>4.354525162509049</v>
      </c>
    </row>
    <row r="292" spans="1:15" ht="12.75">
      <c r="A292">
        <v>78</v>
      </c>
      <c r="B292" s="70">
        <f t="shared" si="9"/>
        <v>36632.93108870505</v>
      </c>
      <c r="C292" s="70">
        <f>A292*Sheet1!D29</f>
        <v>10140</v>
      </c>
      <c r="E292" s="70">
        <f t="shared" si="10"/>
        <v>26492.931088705052</v>
      </c>
      <c r="O292" s="70">
        <f>Sheet1!F65</f>
        <v>4.354525162509049</v>
      </c>
    </row>
    <row r="293" spans="1:15" ht="12.75">
      <c r="A293">
        <v>79</v>
      </c>
      <c r="B293" s="70">
        <f t="shared" si="9"/>
        <v>37446.59153921897</v>
      </c>
      <c r="C293" s="70">
        <f>A293*Sheet1!D29</f>
        <v>10270</v>
      </c>
      <c r="E293" s="70">
        <f t="shared" si="10"/>
        <v>27176.59153921897</v>
      </c>
      <c r="O293" s="70">
        <f>Sheet1!F65</f>
        <v>4.354525162509049</v>
      </c>
    </row>
    <row r="294" spans="1:15" ht="12.75">
      <c r="A294">
        <v>80</v>
      </c>
      <c r="B294" s="70">
        <f t="shared" si="9"/>
        <v>38268.96104005791</v>
      </c>
      <c r="C294" s="70">
        <f>A294*Sheet1!D29</f>
        <v>10400</v>
      </c>
      <c r="E294" s="70">
        <f t="shared" si="10"/>
        <v>27868.96104005791</v>
      </c>
      <c r="O294" s="70">
        <f>Sheet1!F65</f>
        <v>4.354525162509049</v>
      </c>
    </row>
    <row r="295" spans="1:15" ht="12.75">
      <c r="A295">
        <v>81</v>
      </c>
      <c r="B295" s="70">
        <f t="shared" si="9"/>
        <v>39100.03959122187</v>
      </c>
      <c r="C295" s="70">
        <f>A295*Sheet1!D29</f>
        <v>10530</v>
      </c>
      <c r="E295" s="70">
        <f t="shared" si="10"/>
        <v>28570.039591221866</v>
      </c>
      <c r="O295" s="70">
        <f>Sheet1!F65</f>
        <v>4.354525162509049</v>
      </c>
    </row>
    <row r="296" spans="1:15" ht="12.75">
      <c r="A296">
        <v>82</v>
      </c>
      <c r="B296" s="70">
        <f t="shared" si="9"/>
        <v>39939.82719271084</v>
      </c>
      <c r="C296" s="70">
        <f>A296*Sheet1!D29</f>
        <v>10660</v>
      </c>
      <c r="E296" s="70">
        <f t="shared" si="10"/>
        <v>29279.827192710844</v>
      </c>
      <c r="O296" s="70">
        <f>Sheet1!F65</f>
        <v>4.354525162509049</v>
      </c>
    </row>
    <row r="297" spans="1:15" ht="12.75">
      <c r="A297">
        <v>83</v>
      </c>
      <c r="B297" s="70">
        <f t="shared" si="9"/>
        <v>40788.323844524835</v>
      </c>
      <c r="C297" s="70">
        <f>A297*Sheet1!D29</f>
        <v>10790</v>
      </c>
      <c r="E297" s="70">
        <f t="shared" si="10"/>
        <v>29998.323844524835</v>
      </c>
      <c r="O297" s="70">
        <f>Sheet1!F65</f>
        <v>4.354525162509049</v>
      </c>
    </row>
    <row r="298" spans="1:15" ht="12.75">
      <c r="A298">
        <v>84</v>
      </c>
      <c r="B298" s="70">
        <f t="shared" si="9"/>
        <v>41645.52954666385</v>
      </c>
      <c r="C298" s="70">
        <f>A298*Sheet1!D29</f>
        <v>10920</v>
      </c>
      <c r="E298" s="70">
        <f t="shared" si="10"/>
        <v>30725.52954666385</v>
      </c>
      <c r="O298" s="70">
        <f>Sheet1!F65</f>
        <v>4.354525162509049</v>
      </c>
    </row>
    <row r="299" spans="1:15" ht="12.75">
      <c r="A299">
        <v>85</v>
      </c>
      <c r="B299" s="70">
        <f t="shared" si="9"/>
        <v>42511.44429912788</v>
      </c>
      <c r="C299" s="70">
        <f>A299*Sheet1!D29</f>
        <v>11050</v>
      </c>
      <c r="E299" s="70">
        <f t="shared" si="10"/>
        <v>31461.444299127877</v>
      </c>
      <c r="O299" s="70">
        <f>Sheet1!F65</f>
        <v>4.354525162509049</v>
      </c>
    </row>
    <row r="300" spans="1:15" ht="12.75">
      <c r="A300">
        <v>86</v>
      </c>
      <c r="B300" s="70">
        <f t="shared" si="9"/>
        <v>43386.06810191693</v>
      </c>
      <c r="C300" s="70">
        <f>A300*Sheet1!D29</f>
        <v>11180</v>
      </c>
      <c r="E300" s="70">
        <f t="shared" si="10"/>
        <v>32206.068101916924</v>
      </c>
      <c r="O300" s="70">
        <f>Sheet1!F65</f>
        <v>4.354525162509049</v>
      </c>
    </row>
    <row r="301" spans="1:15" ht="12.75">
      <c r="A301">
        <v>87</v>
      </c>
      <c r="B301" s="70">
        <f t="shared" si="9"/>
        <v>44269.400955030986</v>
      </c>
      <c r="C301" s="70">
        <f>A301*Sheet1!D29</f>
        <v>11310</v>
      </c>
      <c r="E301" s="70">
        <f t="shared" si="10"/>
        <v>32959.400955030986</v>
      </c>
      <c r="O301" s="70">
        <f>Sheet1!F65</f>
        <v>4.354525162509049</v>
      </c>
    </row>
    <row r="302" spans="1:15" ht="12.75">
      <c r="A302">
        <v>88</v>
      </c>
      <c r="B302" s="70">
        <f t="shared" si="9"/>
        <v>45161.44285847007</v>
      </c>
      <c r="C302" s="70">
        <f>A302*Sheet1!D29</f>
        <v>11440</v>
      </c>
      <c r="E302" s="70">
        <f t="shared" si="10"/>
        <v>33721.44285847007</v>
      </c>
      <c r="O302" s="70">
        <f>Sheet1!F65</f>
        <v>4.354525162509049</v>
      </c>
    </row>
    <row r="303" spans="1:15" ht="12.75">
      <c r="A303">
        <v>89</v>
      </c>
      <c r="B303" s="70">
        <f t="shared" si="9"/>
        <v>46062.193812234174</v>
      </c>
      <c r="C303" s="70">
        <f>A303*Sheet1!D29</f>
        <v>11570</v>
      </c>
      <c r="E303" s="70">
        <f t="shared" si="10"/>
        <v>34492.193812234174</v>
      </c>
      <c r="O303" s="70">
        <f>Sheet1!F65</f>
        <v>4.354525162509049</v>
      </c>
    </row>
    <row r="304" spans="1:15" ht="12.75">
      <c r="A304">
        <v>90</v>
      </c>
      <c r="B304" s="70">
        <f t="shared" si="9"/>
        <v>46971.65381632329</v>
      </c>
      <c r="C304" s="70">
        <f>A304*Sheet1!D29</f>
        <v>11700</v>
      </c>
      <c r="E304" s="70">
        <f t="shared" si="10"/>
        <v>35271.65381632329</v>
      </c>
      <c r="O304" s="70">
        <f>Sheet1!F65</f>
        <v>4.354525162509049</v>
      </c>
    </row>
    <row r="305" spans="1:15" ht="12.75">
      <c r="A305">
        <v>91</v>
      </c>
      <c r="B305" s="70">
        <f t="shared" si="9"/>
        <v>47889.82287073743</v>
      </c>
      <c r="C305" s="70">
        <f>A305*Sheet1!D29</f>
        <v>11830</v>
      </c>
      <c r="E305" s="70">
        <f t="shared" si="10"/>
        <v>36059.82287073743</v>
      </c>
      <c r="O305" s="70">
        <f>Sheet1!F65</f>
        <v>4.354525162509049</v>
      </c>
    </row>
    <row r="306" spans="1:15" ht="12.75">
      <c r="A306">
        <v>92</v>
      </c>
      <c r="B306" s="70">
        <f t="shared" si="9"/>
        <v>48816.70097547659</v>
      </c>
      <c r="C306" s="70">
        <f>A306*Sheet1!D29</f>
        <v>11960</v>
      </c>
      <c r="E306" s="70">
        <f t="shared" si="10"/>
        <v>36856.70097547659</v>
      </c>
      <c r="O306" s="70">
        <f>Sheet1!F65</f>
        <v>4.354525162509049</v>
      </c>
    </row>
    <row r="307" spans="1:15" ht="12.75">
      <c r="A307">
        <v>93</v>
      </c>
      <c r="B307" s="70">
        <f t="shared" si="9"/>
        <v>49752.288130540765</v>
      </c>
      <c r="C307" s="70">
        <f>A307*Sheet1!D29</f>
        <v>12090</v>
      </c>
      <c r="E307" s="70">
        <f t="shared" si="10"/>
        <v>37662.288130540765</v>
      </c>
      <c r="O307" s="70">
        <f>Sheet1!F65</f>
        <v>4.354525162509049</v>
      </c>
    </row>
    <row r="308" spans="1:15" ht="12.75">
      <c r="A308">
        <v>94</v>
      </c>
      <c r="B308" s="70">
        <f t="shared" si="9"/>
        <v>50696.584335929954</v>
      </c>
      <c r="C308" s="70">
        <f>A308*Sheet1!D29</f>
        <v>12220</v>
      </c>
      <c r="E308" s="70">
        <f t="shared" si="10"/>
        <v>38476.584335929954</v>
      </c>
      <c r="O308" s="70">
        <f>Sheet1!F65</f>
        <v>4.354525162509049</v>
      </c>
    </row>
    <row r="309" spans="1:15" ht="12.75">
      <c r="A309">
        <v>95</v>
      </c>
      <c r="B309" s="70">
        <f t="shared" si="9"/>
        <v>51649.589591644166</v>
      </c>
      <c r="C309" s="70">
        <f>A309*Sheet1!D29</f>
        <v>12350</v>
      </c>
      <c r="E309" s="70">
        <f t="shared" si="10"/>
        <v>39299.589591644166</v>
      </c>
      <c r="O309" s="70">
        <f>Sheet1!F65</f>
        <v>4.354525162509049</v>
      </c>
    </row>
    <row r="310" spans="1:15" ht="12.75">
      <c r="A310">
        <v>96</v>
      </c>
      <c r="B310" s="70">
        <f t="shared" si="9"/>
        <v>52611.30389768339</v>
      </c>
      <c r="C310" s="70">
        <f>A310*Sheet1!D29</f>
        <v>12480</v>
      </c>
      <c r="E310" s="70">
        <f t="shared" si="10"/>
        <v>40131.30389768339</v>
      </c>
      <c r="O310" s="70">
        <f>Sheet1!F65</f>
        <v>4.354525162509049</v>
      </c>
    </row>
    <row r="311" spans="1:15" ht="12.75">
      <c r="A311">
        <v>97</v>
      </c>
      <c r="B311" s="70">
        <f t="shared" si="9"/>
        <v>53581.72725404764</v>
      </c>
      <c r="C311" s="70">
        <f>A311*Sheet1!D29</f>
        <v>12610</v>
      </c>
      <c r="E311" s="70">
        <f t="shared" si="10"/>
        <v>40971.72725404764</v>
      </c>
      <c r="O311" s="70">
        <f>Sheet1!F65</f>
        <v>4.354525162509049</v>
      </c>
    </row>
    <row r="312" spans="1:15" ht="12.75">
      <c r="A312">
        <v>98</v>
      </c>
      <c r="B312" s="70">
        <f t="shared" si="9"/>
        <v>54560.8596607369</v>
      </c>
      <c r="C312" s="70">
        <f>A312*Sheet1!D29</f>
        <v>12740</v>
      </c>
      <c r="E312" s="70">
        <f t="shared" si="10"/>
        <v>41820.8596607369</v>
      </c>
      <c r="O312" s="70">
        <f>Sheet1!F65</f>
        <v>4.354525162509049</v>
      </c>
    </row>
    <row r="313" spans="1:15" ht="12.75">
      <c r="A313">
        <v>99</v>
      </c>
      <c r="B313" s="70">
        <f t="shared" si="9"/>
        <v>55548.70111775119</v>
      </c>
      <c r="C313" s="70">
        <f>A313*Sheet1!D29</f>
        <v>12870</v>
      </c>
      <c r="E313" s="70">
        <f t="shared" si="10"/>
        <v>42678.70111775119</v>
      </c>
      <c r="O313" s="70">
        <f>Sheet1!F65</f>
        <v>4.354525162509049</v>
      </c>
    </row>
    <row r="314" spans="1:15" ht="12.75">
      <c r="A314">
        <v>100</v>
      </c>
      <c r="B314" s="70">
        <f t="shared" si="9"/>
        <v>56545.25162509049</v>
      </c>
      <c r="C314" s="70">
        <f>A314*Sheet1!D29</f>
        <v>13000</v>
      </c>
      <c r="E314" s="70">
        <f t="shared" si="10"/>
        <v>43545.25162509049</v>
      </c>
      <c r="O314" s="70">
        <f>Sheet1!F65</f>
        <v>4.354525162509049</v>
      </c>
    </row>
    <row r="315" spans="1:15" ht="12.75">
      <c r="A315">
        <v>105</v>
      </c>
      <c r="B315" s="70">
        <f t="shared" si="9"/>
        <v>61658.63991666226</v>
      </c>
      <c r="C315" s="70">
        <f>A315*Sheet1!D29</f>
        <v>13650</v>
      </c>
      <c r="E315" s="70">
        <f t="shared" si="10"/>
        <v>48008.63991666226</v>
      </c>
      <c r="O315" s="70">
        <f>Sheet1!F65</f>
        <v>4.354525162509049</v>
      </c>
    </row>
    <row r="316" spans="1:15" ht="12.75">
      <c r="A316">
        <v>110</v>
      </c>
      <c r="B316" s="70">
        <f t="shared" si="9"/>
        <v>66989.75446635949</v>
      </c>
      <c r="C316" s="70">
        <f>A316*Sheet1!D29</f>
        <v>14300</v>
      </c>
      <c r="E316" s="70">
        <f t="shared" si="10"/>
        <v>52689.75446635949</v>
      </c>
      <c r="O316" s="70">
        <f>Sheet1!F65</f>
        <v>4.354525162509049</v>
      </c>
    </row>
    <row r="317" spans="1:15" ht="12.75">
      <c r="A317">
        <v>115</v>
      </c>
      <c r="B317" s="70">
        <f t="shared" si="9"/>
        <v>72538.59527418217</v>
      </c>
      <c r="C317" s="70">
        <f>A317*Sheet1!D29</f>
        <v>14950</v>
      </c>
      <c r="E317" s="70">
        <f t="shared" si="10"/>
        <v>57588.59527418217</v>
      </c>
      <c r="O317" s="70">
        <f>Sheet1!F65</f>
        <v>4.354525162509049</v>
      </c>
    </row>
    <row r="318" spans="1:15" ht="12.75">
      <c r="A318">
        <v>120</v>
      </c>
      <c r="B318" s="70">
        <f t="shared" si="9"/>
        <v>78305.16234013031</v>
      </c>
      <c r="C318" s="70">
        <f>A318*Sheet1!D29</f>
        <v>15600</v>
      </c>
      <c r="E318" s="70">
        <f t="shared" si="10"/>
        <v>62705.1623401303</v>
      </c>
      <c r="O318" s="70">
        <f>Sheet1!F65</f>
        <v>4.354525162509049</v>
      </c>
    </row>
    <row r="319" spans="1:15" ht="12.75">
      <c r="A319">
        <v>125</v>
      </c>
      <c r="B319" s="70">
        <f t="shared" si="9"/>
        <v>84289.45566420388</v>
      </c>
      <c r="C319" s="70">
        <f>A319*Sheet1!D29</f>
        <v>16250</v>
      </c>
      <c r="E319" s="70">
        <f t="shared" si="10"/>
        <v>68039.45566420388</v>
      </c>
      <c r="O319" s="70">
        <f>Sheet1!F65</f>
        <v>4.354525162509049</v>
      </c>
    </row>
    <row r="320" spans="1:15" ht="12.75">
      <c r="A320">
        <v>130</v>
      </c>
      <c r="B320" s="70">
        <f t="shared" si="9"/>
        <v>90491.47524640292</v>
      </c>
      <c r="C320" s="70">
        <f>A320*Sheet1!D29</f>
        <v>16900</v>
      </c>
      <c r="E320" s="70">
        <f t="shared" si="10"/>
        <v>73591.47524640292</v>
      </c>
      <c r="O320" s="70">
        <f>Sheet1!F65</f>
        <v>4.354525162509049</v>
      </c>
    </row>
    <row r="321" spans="1:15" ht="12.75">
      <c r="A321">
        <v>135</v>
      </c>
      <c r="B321" s="70">
        <f t="shared" si="9"/>
        <v>96911.22108672741</v>
      </c>
      <c r="C321" s="70">
        <f>A321*Sheet1!D29</f>
        <v>17550</v>
      </c>
      <c r="E321" s="70">
        <f t="shared" si="10"/>
        <v>79361.22108672741</v>
      </c>
      <c r="O321" s="70">
        <f>Sheet1!F65</f>
        <v>4.354525162509049</v>
      </c>
    </row>
    <row r="322" spans="1:15" ht="12.75">
      <c r="A322">
        <v>140</v>
      </c>
      <c r="B322" s="70">
        <f t="shared" si="9"/>
        <v>103548.69318517736</v>
      </c>
      <c r="C322" s="70">
        <f>A322*Sheet1!D29</f>
        <v>18200</v>
      </c>
      <c r="E322" s="70">
        <f t="shared" si="10"/>
        <v>85348.69318517736</v>
      </c>
      <c r="O322" s="70">
        <f>Sheet1!F65</f>
        <v>4.354525162509049</v>
      </c>
    </row>
    <row r="323" spans="1:15" ht="12.75">
      <c r="A323">
        <v>145</v>
      </c>
      <c r="B323" s="70">
        <f t="shared" si="9"/>
        <v>110403.89154175275</v>
      </c>
      <c r="C323" s="70">
        <f>A323*Sheet1!D29</f>
        <v>18850</v>
      </c>
      <c r="E323" s="70">
        <f t="shared" si="10"/>
        <v>91553.89154175275</v>
      </c>
      <c r="O323" s="70">
        <f>Sheet1!F65</f>
        <v>4.354525162509049</v>
      </c>
    </row>
    <row r="324" spans="1:15" ht="12.75">
      <c r="A324">
        <v>150</v>
      </c>
      <c r="B324" s="70">
        <f t="shared" si="9"/>
        <v>117476.8161564536</v>
      </c>
      <c r="C324" s="70">
        <f>A324*Sheet1!D29</f>
        <v>19500</v>
      </c>
      <c r="E324" s="70">
        <f t="shared" si="10"/>
        <v>97976.8161564536</v>
      </c>
      <c r="O324" s="70">
        <f>Sheet1!F65</f>
        <v>4.354525162509049</v>
      </c>
    </row>
    <row r="325" spans="1:15" ht="12.75">
      <c r="A325">
        <v>155</v>
      </c>
      <c r="B325" s="70">
        <f aca="true" t="shared" si="11" ref="B325:B334">C325+E325</f>
        <v>124767.4670292799</v>
      </c>
      <c r="C325" s="70">
        <f>A325*Sheet1!D29</f>
        <v>20150</v>
      </c>
      <c r="E325" s="70">
        <f aca="true" t="shared" si="12" ref="E325:E334">(A325*A325)*O325</f>
        <v>104617.4670292799</v>
      </c>
      <c r="O325" s="70">
        <f>Sheet1!F65</f>
        <v>4.354525162509049</v>
      </c>
    </row>
    <row r="326" spans="1:15" ht="12.75">
      <c r="A326">
        <v>160</v>
      </c>
      <c r="B326" s="70">
        <f t="shared" si="11"/>
        <v>132275.84416023165</v>
      </c>
      <c r="C326" s="70">
        <f>A326*Sheet1!D29</f>
        <v>20800</v>
      </c>
      <c r="E326" s="70">
        <f t="shared" si="12"/>
        <v>111475.84416023165</v>
      </c>
      <c r="O326" s="70">
        <f>Sheet1!F65</f>
        <v>4.354525162509049</v>
      </c>
    </row>
    <row r="327" spans="1:15" ht="12.75">
      <c r="A327">
        <v>165</v>
      </c>
      <c r="B327" s="70">
        <f t="shared" si="11"/>
        <v>140001.94754930885</v>
      </c>
      <c r="C327" s="70">
        <f>A327*Sheet1!D29</f>
        <v>21450</v>
      </c>
      <c r="E327" s="70">
        <f t="shared" si="12"/>
        <v>118551.94754930885</v>
      </c>
      <c r="O327" s="70">
        <f>Sheet1!F65</f>
        <v>4.354525162509049</v>
      </c>
    </row>
    <row r="328" spans="1:15" ht="12.75">
      <c r="A328">
        <v>170</v>
      </c>
      <c r="B328" s="70">
        <f t="shared" si="11"/>
        <v>147945.7771965115</v>
      </c>
      <c r="C328" s="70">
        <f>A328*Sheet1!D29</f>
        <v>22100</v>
      </c>
      <c r="E328" s="70">
        <f t="shared" si="12"/>
        <v>125845.77719651151</v>
      </c>
      <c r="O328" s="70">
        <f>Sheet1!F65</f>
        <v>4.354525162509049</v>
      </c>
    </row>
    <row r="329" spans="1:15" ht="12.75">
      <c r="A329">
        <v>175</v>
      </c>
      <c r="B329" s="70">
        <f t="shared" si="11"/>
        <v>156107.3331018396</v>
      </c>
      <c r="C329" s="70">
        <f>A329*Sheet1!D29</f>
        <v>22750</v>
      </c>
      <c r="E329" s="70">
        <f t="shared" si="12"/>
        <v>133357.3331018396</v>
      </c>
      <c r="O329" s="70">
        <f>Sheet1!F65</f>
        <v>4.354525162509049</v>
      </c>
    </row>
    <row r="330" spans="1:15" ht="12.75">
      <c r="A330">
        <v>180</v>
      </c>
      <c r="B330" s="70">
        <f t="shared" si="11"/>
        <v>164486.61526529316</v>
      </c>
      <c r="C330" s="70">
        <f>A330*Sheet1!D29</f>
        <v>23400</v>
      </c>
      <c r="E330" s="70">
        <f t="shared" si="12"/>
        <v>141086.61526529316</v>
      </c>
      <c r="O330" s="70">
        <f>Sheet1!F65</f>
        <v>4.354525162509049</v>
      </c>
    </row>
    <row r="331" spans="1:15" ht="12.75">
      <c r="A331">
        <v>185</v>
      </c>
      <c r="B331" s="70">
        <f t="shared" si="11"/>
        <v>173083.6236868722</v>
      </c>
      <c r="C331" s="70">
        <f>A331*Sheet1!D29</f>
        <v>24050</v>
      </c>
      <c r="E331" s="70">
        <f t="shared" si="12"/>
        <v>149033.6236868722</v>
      </c>
      <c r="O331" s="70">
        <f>Sheet1!F65</f>
        <v>4.354525162509049</v>
      </c>
    </row>
    <row r="332" spans="1:15" ht="12.75">
      <c r="A332">
        <v>190</v>
      </c>
      <c r="B332" s="70">
        <f t="shared" si="11"/>
        <v>181898.35836657666</v>
      </c>
      <c r="C332" s="70">
        <f>A332*Sheet1!D29</f>
        <v>24700</v>
      </c>
      <c r="E332" s="70">
        <f t="shared" si="12"/>
        <v>157198.35836657666</v>
      </c>
      <c r="O332" s="70">
        <f>Sheet1!F65</f>
        <v>4.354525162509049</v>
      </c>
    </row>
    <row r="333" spans="1:15" ht="12.75">
      <c r="A333">
        <v>195</v>
      </c>
      <c r="B333" s="70">
        <f t="shared" si="11"/>
        <v>190930.81930440658</v>
      </c>
      <c r="C333" s="70">
        <f>A333*Sheet1!D29</f>
        <v>25350</v>
      </c>
      <c r="E333" s="70">
        <f t="shared" si="12"/>
        <v>165580.81930440658</v>
      </c>
      <c r="O333" s="70">
        <f>Sheet1!F65</f>
        <v>4.354525162509049</v>
      </c>
    </row>
    <row r="334" spans="1:15" ht="12.75">
      <c r="A334">
        <v>200</v>
      </c>
      <c r="B334" s="70">
        <f t="shared" si="11"/>
        <v>200181.00650036195</v>
      </c>
      <c r="C334" s="70">
        <f>A334*Sheet1!D29</f>
        <v>26000</v>
      </c>
      <c r="E334" s="70">
        <f t="shared" si="12"/>
        <v>174181.00650036195</v>
      </c>
      <c r="O334" s="70">
        <f>Sheet1!F65</f>
        <v>4.354525162509049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O3" s="70" t="s">
        <v>126</v>
      </c>
    </row>
    <row r="5" spans="1:16" ht="12.75">
      <c r="A5">
        <v>0.1</v>
      </c>
      <c r="B5" s="70">
        <f aca="true" t="shared" si="0" ref="B5:B68">C5+E5</f>
        <v>13.025144659878023</v>
      </c>
      <c r="C5" s="70">
        <f>A5*Sheet1!D29</f>
        <v>13</v>
      </c>
      <c r="E5" s="70">
        <f aca="true" t="shared" si="1" ref="E5:E68">(A5*A5)*O5</f>
        <v>0.02514465987802256</v>
      </c>
      <c r="I5" s="112"/>
      <c r="O5" s="112">
        <f>Sheet1!F67</f>
        <v>2.5144659878022555</v>
      </c>
      <c r="P5" s="112"/>
    </row>
    <row r="6" spans="1:15" ht="12.75">
      <c r="A6">
        <v>0.2</v>
      </c>
      <c r="B6" s="70">
        <f t="shared" si="0"/>
        <v>26.10057863951209</v>
      </c>
      <c r="C6" s="70">
        <f>A6*Sheet1!D29</f>
        <v>26</v>
      </c>
      <c r="E6" s="70">
        <f t="shared" si="1"/>
        <v>0.10057863951209024</v>
      </c>
      <c r="I6" s="112"/>
      <c r="O6" s="112">
        <f>Sheet1!F67</f>
        <v>2.5144659878022555</v>
      </c>
    </row>
    <row r="7" spans="1:15" ht="12.75">
      <c r="A7">
        <v>0.3</v>
      </c>
      <c r="B7" s="70">
        <f t="shared" si="0"/>
        <v>39.2263019389022</v>
      </c>
      <c r="C7" s="70">
        <f>A7*Sheet1!D29</f>
        <v>39</v>
      </c>
      <c r="E7" s="70">
        <f t="shared" si="1"/>
        <v>0.226301938902203</v>
      </c>
      <c r="H7">
        <v>2</v>
      </c>
      <c r="I7" s="112">
        <f>(0.5*Sheet1!D73*(3.141593*((Sheet1!D7/2)*(Sheet1!D7/2)))*(H7*H7*H7)*(Sheet1!D74/100))</f>
        <v>7.79014533024</v>
      </c>
      <c r="J7" s="70" t="e">
        <f>VLOOKUP(I7,B5:C334,2,TRUE)</f>
        <v>#N/A</v>
      </c>
      <c r="K7" s="70" t="e">
        <f>J7/Sheet1!D29*Sheet1!D75</f>
        <v>#N/A</v>
      </c>
      <c r="L7" s="70" t="e">
        <f aca="true" t="shared" si="2" ref="L7:L27">J7-K7</f>
        <v>#N/A</v>
      </c>
      <c r="O7" s="112">
        <f>Sheet1!F67</f>
        <v>2.5144659878022555</v>
      </c>
    </row>
    <row r="8" spans="1:15" ht="12.75">
      <c r="A8">
        <v>0.4</v>
      </c>
      <c r="B8" s="70">
        <f t="shared" si="0"/>
        <v>52.40231455804836</v>
      </c>
      <c r="C8" s="70">
        <f>A8*Sheet1!D29</f>
        <v>52</v>
      </c>
      <c r="E8" s="70">
        <f t="shared" si="1"/>
        <v>0.40231455804836097</v>
      </c>
      <c r="H8">
        <v>2.5</v>
      </c>
      <c r="I8" s="112">
        <f>(0.5*Sheet1!D73*(3.141593*((Sheet1!D7/2)*(Sheet1!D7/2)))*(H8*H8*H8)*(Sheet1!D74/100))</f>
        <v>15.215127598125</v>
      </c>
      <c r="J8" s="70">
        <f>VLOOKUP(I8,B5:C334,2,TRUE)</f>
        <v>13</v>
      </c>
      <c r="K8" s="70">
        <f>J8/Sheet1!D29*Sheet1!D75</f>
        <v>0.13999999999999999</v>
      </c>
      <c r="L8" s="70">
        <f t="shared" si="2"/>
        <v>12.86</v>
      </c>
      <c r="O8" s="112">
        <f>Sheet1!F67</f>
        <v>2.5144659878022555</v>
      </c>
    </row>
    <row r="9" spans="1:15" ht="12.75">
      <c r="A9">
        <v>0.5</v>
      </c>
      <c r="B9" s="70">
        <f t="shared" si="0"/>
        <v>65.62861649695057</v>
      </c>
      <c r="C9" s="70">
        <f>A9*Sheet1!D29</f>
        <v>65</v>
      </c>
      <c r="E9" s="70">
        <f t="shared" si="1"/>
        <v>0.6286164969505639</v>
      </c>
      <c r="H9">
        <v>3</v>
      </c>
      <c r="I9" s="112">
        <f>(0.5*Sheet1!D73*(3.141593*((Sheet1!D7/2)*(Sheet1!D7/2)))*(H9*H9*H9)*(Sheet1!D74/100))</f>
        <v>26.29174048956</v>
      </c>
      <c r="J9" s="70">
        <f>VLOOKUP(I9,B5:C334,2,TRUE)</f>
        <v>26</v>
      </c>
      <c r="K9" s="70">
        <f>J9/Sheet1!D29*Sheet1!D75</f>
        <v>0.27999999999999997</v>
      </c>
      <c r="L9" s="70">
        <f t="shared" si="2"/>
        <v>25.72</v>
      </c>
      <c r="O9" s="112">
        <f>Sheet1!F67</f>
        <v>2.5144659878022555</v>
      </c>
    </row>
    <row r="10" spans="1:15" ht="12.75">
      <c r="A10">
        <v>0.6</v>
      </c>
      <c r="B10" s="70">
        <f t="shared" si="0"/>
        <v>78.90520775560881</v>
      </c>
      <c r="C10" s="70">
        <f>A10*Sheet1!D29</f>
        <v>78</v>
      </c>
      <c r="E10" s="70">
        <f t="shared" si="1"/>
        <v>0.905207755608812</v>
      </c>
      <c r="H10">
        <v>3.5</v>
      </c>
      <c r="I10" s="112">
        <f>(0.5*Sheet1!D73*(3.141593*((Sheet1!D7/2)*(Sheet1!D7/2)))*(H10*H10*H10)*(Sheet1!D74/100))</f>
        <v>41.750310129255</v>
      </c>
      <c r="J10" s="70">
        <f>VLOOKUP(I10,B5:C334,2,TRUE)</f>
        <v>39</v>
      </c>
      <c r="K10" s="70">
        <f>J10/Sheet1!D29*Sheet1!D75</f>
        <v>0.42</v>
      </c>
      <c r="L10" s="70">
        <f t="shared" si="2"/>
        <v>38.58</v>
      </c>
      <c r="O10" s="112">
        <f>Sheet1!F67</f>
        <v>2.5144659878022555</v>
      </c>
    </row>
    <row r="11" spans="1:15" ht="12.75">
      <c r="A11">
        <v>0.7</v>
      </c>
      <c r="B11" s="70">
        <f t="shared" si="0"/>
        <v>92.2320883340231</v>
      </c>
      <c r="C11" s="70">
        <f>A11*Sheet1!D29</f>
        <v>91</v>
      </c>
      <c r="E11" s="70">
        <f t="shared" si="1"/>
        <v>1.232088334023105</v>
      </c>
      <c r="H11">
        <v>4</v>
      </c>
      <c r="I11" s="112">
        <f>(0.5*Sheet1!D73*(3.141593*((Sheet1!D7/2)*(Sheet1!D7/2)))*(H11*H11*H11)*(Sheet1!D74/100))</f>
        <v>62.32116264192</v>
      </c>
      <c r="J11" s="70">
        <f>VLOOKUP(I11,B5:C334,2,TRUE)</f>
        <v>52</v>
      </c>
      <c r="K11" s="70">
        <f>J11/Sheet1!D29*Sheet1!D75</f>
        <v>0.5599999999999999</v>
      </c>
      <c r="L11" s="70">
        <f t="shared" si="2"/>
        <v>51.44</v>
      </c>
      <c r="O11" s="112">
        <f>Sheet1!F67</f>
        <v>2.5144659878022555</v>
      </c>
    </row>
    <row r="12" spans="1:15" ht="12.75">
      <c r="A12">
        <v>0.8</v>
      </c>
      <c r="B12" s="70">
        <f t="shared" si="0"/>
        <v>105.60925823219344</v>
      </c>
      <c r="C12" s="70">
        <f>A12*Sheet1!D29</f>
        <v>104</v>
      </c>
      <c r="E12" s="70">
        <f t="shared" si="1"/>
        <v>1.6092582321934439</v>
      </c>
      <c r="H12">
        <v>4.5</v>
      </c>
      <c r="I12" s="112">
        <f>(0.5*Sheet1!D73*(3.141593*((Sheet1!D7/2)*(Sheet1!D7/2)))*(H12*H12*H12)*(Sheet1!D74/100))</f>
        <v>88.734624152265</v>
      </c>
      <c r="J12" s="70">
        <f>VLOOKUP(I12,B5:C334,2,TRUE)</f>
        <v>78</v>
      </c>
      <c r="K12" s="70">
        <f>J12/Sheet1!D29*Sheet1!D75</f>
        <v>0.84</v>
      </c>
      <c r="L12" s="70">
        <f t="shared" si="2"/>
        <v>77.16</v>
      </c>
      <c r="O12" s="112">
        <f>Sheet1!F67</f>
        <v>2.5144659878022555</v>
      </c>
    </row>
    <row r="13" spans="1:15" ht="12.75">
      <c r="A13">
        <v>0.9</v>
      </c>
      <c r="B13" s="70">
        <f t="shared" si="0"/>
        <v>119.03671745011982</v>
      </c>
      <c r="C13" s="70">
        <f>A13*Sheet1!D29</f>
        <v>117</v>
      </c>
      <c r="E13" s="70">
        <f t="shared" si="1"/>
        <v>2.036717450119827</v>
      </c>
      <c r="H13">
        <v>5</v>
      </c>
      <c r="I13" s="112">
        <f>(0.5*Sheet1!D73*(3.141593*((Sheet1!D7/2)*(Sheet1!D7/2)))*(H13*H13*H13)*(Sheet1!D74/100))</f>
        <v>121.721020785</v>
      </c>
      <c r="J13" s="70">
        <f>VLOOKUP(I13,B5:C334,2,TRUE)</f>
        <v>117</v>
      </c>
      <c r="K13" s="70">
        <f>J13/Sheet1!D29*Sheet1!D75</f>
        <v>1.26</v>
      </c>
      <c r="L13" s="70">
        <f t="shared" si="2"/>
        <v>115.74</v>
      </c>
      <c r="O13" s="112">
        <f>Sheet1!F67</f>
        <v>2.5144659878022555</v>
      </c>
    </row>
    <row r="14" spans="1:15" ht="12.75">
      <c r="A14">
        <v>1</v>
      </c>
      <c r="B14" s="70">
        <f t="shared" si="0"/>
        <v>132.51446598780225</v>
      </c>
      <c r="C14" s="70">
        <f>A14*Sheet1!D29</f>
        <v>130</v>
      </c>
      <c r="E14" s="70">
        <f t="shared" si="1"/>
        <v>2.5144659878022555</v>
      </c>
      <c r="H14">
        <v>5.5</v>
      </c>
      <c r="I14" s="112">
        <f>(0.5*Sheet1!D73*(3.141593*((Sheet1!D7/2)*(Sheet1!D7/2)))*(H14*H14*H14)*(Sheet1!D74/100))</f>
        <v>162.01067866483498</v>
      </c>
      <c r="J14" s="70">
        <f>VLOOKUP(I14,B5:C334,2,TRUE)</f>
        <v>156</v>
      </c>
      <c r="K14" s="70">
        <f>J14/Sheet1!D29*Sheet1!D75</f>
        <v>1.68</v>
      </c>
      <c r="L14" s="70">
        <f t="shared" si="2"/>
        <v>154.32</v>
      </c>
      <c r="O14" s="112">
        <f>Sheet1!F67</f>
        <v>2.5144659878022555</v>
      </c>
    </row>
    <row r="15" spans="1:15" ht="12.75">
      <c r="A15">
        <v>1.1</v>
      </c>
      <c r="B15" s="70">
        <f t="shared" si="0"/>
        <v>146.04250384524073</v>
      </c>
      <c r="C15" s="70">
        <f>A15*Sheet1!D29</f>
        <v>143</v>
      </c>
      <c r="E15" s="70">
        <f t="shared" si="1"/>
        <v>3.04250384524073</v>
      </c>
      <c r="H15">
        <v>6</v>
      </c>
      <c r="I15" s="112">
        <f>(0.5*Sheet1!D73*(3.141593*((Sheet1!D7/2)*(Sheet1!D7/2)))*(H15*H15*H15)*(Sheet1!D74/100))</f>
        <v>210.33392391648</v>
      </c>
      <c r="J15" s="70">
        <f>VLOOKUP(I15,B5:C334,2,TRUE)</f>
        <v>195</v>
      </c>
      <c r="K15" s="70">
        <f>J15/Sheet1!D29*Sheet1!D75</f>
        <v>2.0999999999999996</v>
      </c>
      <c r="L15" s="70">
        <f t="shared" si="2"/>
        <v>192.9</v>
      </c>
      <c r="O15" s="112">
        <f>Sheet1!F67</f>
        <v>2.5144659878022555</v>
      </c>
    </row>
    <row r="16" spans="1:15" ht="12.75">
      <c r="A16">
        <v>1.2</v>
      </c>
      <c r="B16" s="70">
        <f t="shared" si="0"/>
        <v>159.62083102243525</v>
      </c>
      <c r="C16" s="70">
        <f>A16*Sheet1!D29</f>
        <v>156</v>
      </c>
      <c r="E16" s="70">
        <f t="shared" si="1"/>
        <v>3.620831022435248</v>
      </c>
      <c r="H16">
        <v>6.5</v>
      </c>
      <c r="I16" s="112">
        <f>(0.5*Sheet1!D73*(3.141593*((Sheet1!D7/2)*(Sheet1!D7/2)))*(H16*H16*H16)*(Sheet1!D74/100))</f>
        <v>267.421082664645</v>
      </c>
      <c r="J16" s="70">
        <f>VLOOKUP(I16,B5:C334,2,TRUE)</f>
        <v>247</v>
      </c>
      <c r="K16" s="70">
        <f>J16/Sheet1!D29*Sheet1!D75</f>
        <v>2.6599999999999997</v>
      </c>
      <c r="L16" s="70">
        <f t="shared" si="2"/>
        <v>244.34</v>
      </c>
      <c r="O16" s="112">
        <f>Sheet1!F67</f>
        <v>2.5144659878022555</v>
      </c>
    </row>
    <row r="17" spans="1:15" ht="12.75">
      <c r="A17">
        <v>1.3</v>
      </c>
      <c r="B17" s="70">
        <f t="shared" si="0"/>
        <v>173.24944751938582</v>
      </c>
      <c r="C17" s="70">
        <f>A17*Sheet1!D29</f>
        <v>169</v>
      </c>
      <c r="E17" s="70">
        <f t="shared" si="1"/>
        <v>4.2494475193858126</v>
      </c>
      <c r="H17">
        <v>7</v>
      </c>
      <c r="I17" s="112">
        <f>(0.5*Sheet1!D73*(3.141593*((Sheet1!D7/2)*(Sheet1!D7/2)))*(H17*H17*H17)*(Sheet1!D74/100))</f>
        <v>334.00248103404</v>
      </c>
      <c r="J17" s="70">
        <f>VLOOKUP(I17,B5:C334,2,TRUE)</f>
        <v>312</v>
      </c>
      <c r="K17" s="70">
        <f>J17/Sheet1!D29*Sheet1!D75</f>
        <v>3.36</v>
      </c>
      <c r="L17" s="70">
        <f t="shared" si="2"/>
        <v>308.64</v>
      </c>
      <c r="O17" s="112">
        <f>Sheet1!F67</f>
        <v>2.5144659878022555</v>
      </c>
    </row>
    <row r="18" spans="1:15" ht="12.75">
      <c r="A18">
        <v>1.4</v>
      </c>
      <c r="B18" s="70">
        <f t="shared" si="0"/>
        <v>186.9283533360924</v>
      </c>
      <c r="C18" s="70">
        <f>A18*Sheet1!D29</f>
        <v>182</v>
      </c>
      <c r="E18" s="70">
        <f t="shared" si="1"/>
        <v>4.92835333609242</v>
      </c>
      <c r="H18">
        <v>7.5</v>
      </c>
      <c r="I18" s="112">
        <f>(0.5*Sheet1!D73*(3.141593*((Sheet1!D7/2)*(Sheet1!D7/2)))*(H18*H18*H18)*(Sheet1!D74/100))</f>
        <v>410.80844514937496</v>
      </c>
      <c r="J18" s="70">
        <f>VLOOKUP(I18,B5:C334,2,TRUE)</f>
        <v>377</v>
      </c>
      <c r="K18" s="70">
        <f>J18/Sheet1!D29*Sheet1!D75</f>
        <v>4.06</v>
      </c>
      <c r="L18" s="70">
        <f t="shared" si="2"/>
        <v>372.94</v>
      </c>
      <c r="O18" s="112">
        <f>Sheet1!F67</f>
        <v>2.5144659878022555</v>
      </c>
    </row>
    <row r="19" spans="1:15" ht="12.75">
      <c r="A19">
        <v>1.5</v>
      </c>
      <c r="B19" s="70">
        <f t="shared" si="0"/>
        <v>200.65754847255508</v>
      </c>
      <c r="C19" s="70">
        <f>A19*Sheet1!D29</f>
        <v>195</v>
      </c>
      <c r="E19" s="70">
        <f t="shared" si="1"/>
        <v>5.657548472555074</v>
      </c>
      <c r="H19">
        <v>8</v>
      </c>
      <c r="I19" s="112">
        <f>(0.5*Sheet1!D73*(3.141593*((Sheet1!D7/2)*(Sheet1!D7/2)))*(H19*H19*H19)*(Sheet1!D74/100))</f>
        <v>498.56930113536</v>
      </c>
      <c r="J19" s="70">
        <f>VLOOKUP(I19,B5:C334,2,TRUE)</f>
        <v>455</v>
      </c>
      <c r="K19" s="70">
        <f>J19/Sheet1!D29*Sheet1!D75</f>
        <v>4.8999999999999995</v>
      </c>
      <c r="L19" s="70">
        <f t="shared" si="2"/>
        <v>450.1</v>
      </c>
      <c r="O19" s="112">
        <f>Sheet1!F67</f>
        <v>2.5144659878022555</v>
      </c>
    </row>
    <row r="20" spans="1:15" ht="12.75">
      <c r="A20">
        <v>1.6</v>
      </c>
      <c r="B20" s="70">
        <f t="shared" si="0"/>
        <v>214.4370329287738</v>
      </c>
      <c r="C20" s="70">
        <f>A20*Sheet1!D29</f>
        <v>208</v>
      </c>
      <c r="E20" s="70">
        <f t="shared" si="1"/>
        <v>6.4370329287737755</v>
      </c>
      <c r="H20">
        <v>8.5</v>
      </c>
      <c r="I20" s="112">
        <f>(0.5*Sheet1!D73*(3.141593*((Sheet1!D7/2)*(Sheet1!D7/2)))*(H20*H20*H20)*(Sheet1!D74/100))</f>
        <v>598.015375116705</v>
      </c>
      <c r="J20" s="70">
        <f>VLOOKUP(I20,B5:C334,2,TRUE)</f>
        <v>546</v>
      </c>
      <c r="K20" s="70">
        <f>J20/Sheet1!D29*Sheet1!D75</f>
        <v>5.88</v>
      </c>
      <c r="L20" s="70">
        <f t="shared" si="2"/>
        <v>540.12</v>
      </c>
      <c r="O20" s="112">
        <f>Sheet1!F67</f>
        <v>2.5144659878022555</v>
      </c>
    </row>
    <row r="21" spans="1:15" ht="12.75">
      <c r="A21">
        <v>1.7</v>
      </c>
      <c r="B21" s="70">
        <f t="shared" si="0"/>
        <v>228.26680670474852</v>
      </c>
      <c r="C21" s="70">
        <f>A21*Sheet1!D29</f>
        <v>221</v>
      </c>
      <c r="E21" s="70">
        <f t="shared" si="1"/>
        <v>7.266806704748517</v>
      </c>
      <c r="H21">
        <v>9</v>
      </c>
      <c r="I21" s="112">
        <f>(0.5*Sheet1!D73*(3.141593*((Sheet1!D7/2)*(Sheet1!D7/2)))*(H21*H21*H21)*(Sheet1!D74/100))</f>
        <v>709.87699321812</v>
      </c>
      <c r="J21" s="70">
        <f>VLOOKUP(I21,B5:C334,2,TRUE)</f>
        <v>637</v>
      </c>
      <c r="K21" s="70">
        <f>J21/Sheet1!D29*Sheet1!D75</f>
        <v>6.86</v>
      </c>
      <c r="L21" s="70">
        <f t="shared" si="2"/>
        <v>630.14</v>
      </c>
      <c r="O21" s="112">
        <f>Sheet1!F67</f>
        <v>2.5144659878022555</v>
      </c>
    </row>
    <row r="22" spans="1:15" ht="12.75">
      <c r="A22">
        <v>1.8</v>
      </c>
      <c r="B22" s="70">
        <f t="shared" si="0"/>
        <v>242.1468698004793</v>
      </c>
      <c r="C22" s="70">
        <f>A22*Sheet1!D29</f>
        <v>234</v>
      </c>
      <c r="E22" s="70">
        <f t="shared" si="1"/>
        <v>8.146869800479308</v>
      </c>
      <c r="H22">
        <v>9.5</v>
      </c>
      <c r="I22" s="112">
        <f>(0.5*Sheet1!D73*(3.141593*((Sheet1!D7/2)*(Sheet1!D7/2)))*(H22*H22*H22)*(Sheet1!D74/100))</f>
        <v>834.8844815643149</v>
      </c>
      <c r="J22" s="70">
        <f>VLOOKUP(I22,B5:C334,2,TRUE)</f>
        <v>741</v>
      </c>
      <c r="K22" s="70">
        <f>J22/Sheet1!D29*Sheet1!D75</f>
        <v>7.9799999999999995</v>
      </c>
      <c r="L22" s="70">
        <f t="shared" si="2"/>
        <v>733.02</v>
      </c>
      <c r="O22" s="112">
        <f>Sheet1!F67</f>
        <v>2.5144659878022555</v>
      </c>
    </row>
    <row r="23" spans="1:15" ht="12.75">
      <c r="A23">
        <v>1.9</v>
      </c>
      <c r="B23" s="70">
        <f t="shared" si="0"/>
        <v>256.0772222159661</v>
      </c>
      <c r="C23" s="70">
        <f>A23*Sheet1!D29</f>
        <v>247</v>
      </c>
      <c r="E23" s="70">
        <f t="shared" si="1"/>
        <v>9.077222215966142</v>
      </c>
      <c r="H23">
        <v>10</v>
      </c>
      <c r="I23" s="112">
        <f>(0.5*Sheet1!D73*(3.141593*((Sheet1!D7/2)*(Sheet1!D7/2)))*(H23*H23*H23)*(Sheet1!D74/100))</f>
        <v>973.76816628</v>
      </c>
      <c r="J23" s="70">
        <f>VLOOKUP(I23,B5:C334,2,TRUE)</f>
        <v>858</v>
      </c>
      <c r="K23" s="70">
        <f>J23/Sheet1!D29*Sheet1!D75</f>
        <v>9.239999999999998</v>
      </c>
      <c r="L23" s="70">
        <f t="shared" si="2"/>
        <v>848.76</v>
      </c>
      <c r="O23" s="112">
        <f>Sheet1!F67</f>
        <v>2.5144659878022555</v>
      </c>
    </row>
    <row r="24" spans="1:15" ht="12.75">
      <c r="A24">
        <v>2</v>
      </c>
      <c r="B24" s="70">
        <f t="shared" si="0"/>
        <v>270.057863951209</v>
      </c>
      <c r="C24" s="70">
        <f>A24*Sheet1!D29</f>
        <v>260</v>
      </c>
      <c r="E24" s="70">
        <f t="shared" si="1"/>
        <v>10.057863951209022</v>
      </c>
      <c r="H24">
        <v>10.5</v>
      </c>
      <c r="I24" s="112">
        <f>(0.5*Sheet1!D73*(3.141593*((Sheet1!D7/2)*(Sheet1!D7/2)))*(H24*H24*H24)*(Sheet1!D74/100))</f>
        <v>1127.258373489885</v>
      </c>
      <c r="J24" s="70">
        <f>VLOOKUP(I24,B5:C334,2,TRUE)</f>
        <v>975</v>
      </c>
      <c r="K24" s="70">
        <f>J24/Sheet1!D29*Sheet1!D75</f>
        <v>10.5</v>
      </c>
      <c r="L24" s="70">
        <f t="shared" si="2"/>
        <v>964.5</v>
      </c>
      <c r="O24" s="112">
        <f>Sheet1!F67</f>
        <v>2.5144659878022555</v>
      </c>
    </row>
    <row r="25" spans="1:15" ht="12.75">
      <c r="A25">
        <v>2.1</v>
      </c>
      <c r="B25" s="70">
        <f t="shared" si="0"/>
        <v>284.08879500620793</v>
      </c>
      <c r="C25" s="70">
        <f>A25*Sheet1!D29</f>
        <v>273</v>
      </c>
      <c r="E25" s="70">
        <f t="shared" si="1"/>
        <v>11.088795006207947</v>
      </c>
      <c r="H25">
        <v>11</v>
      </c>
      <c r="I25" s="112">
        <f>(0.5*Sheet1!D73*(3.141593*((Sheet1!D7/2)*(Sheet1!D7/2)))*(H25*H25*H25)*(Sheet1!D74/100))</f>
        <v>1296.0854293186799</v>
      </c>
      <c r="J25" s="70">
        <f>VLOOKUP(I25,B5:C334,2,TRUE)</f>
        <v>1105</v>
      </c>
      <c r="K25" s="70">
        <f>J25/Sheet1!D29*Sheet1!D75</f>
        <v>11.899999999999999</v>
      </c>
      <c r="L25" s="70">
        <f t="shared" si="2"/>
        <v>1093.1</v>
      </c>
      <c r="O25" s="112">
        <f>Sheet1!F67</f>
        <v>2.5144659878022555</v>
      </c>
    </row>
    <row r="26" spans="1:15" ht="12.75">
      <c r="A26">
        <v>2.2</v>
      </c>
      <c r="B26" s="70">
        <f t="shared" si="0"/>
        <v>298.1700153809629</v>
      </c>
      <c r="C26" s="70">
        <f>A26*Sheet1!D29</f>
        <v>286</v>
      </c>
      <c r="E26" s="70">
        <f t="shared" si="1"/>
        <v>12.17001538096292</v>
      </c>
      <c r="H26">
        <v>11.5</v>
      </c>
      <c r="I26" s="112">
        <f>(0.5*Sheet1!D73*(3.141593*((Sheet1!D7/2)*(Sheet1!D7/2)))*(H26*H26*H26)*(Sheet1!D74/100))</f>
        <v>1480.9796598910948</v>
      </c>
      <c r="J26" s="70">
        <f>VLOOKUP(I26,B5:C334,2,TRUE)</f>
        <v>1248</v>
      </c>
      <c r="K26" s="70">
        <f>J26/Sheet1!D29*Sheet1!D75</f>
        <v>13.44</v>
      </c>
      <c r="L26" s="70">
        <f t="shared" si="2"/>
        <v>1234.56</v>
      </c>
      <c r="O26" s="112">
        <f>Sheet1!F67</f>
        <v>2.5144659878022555</v>
      </c>
    </row>
    <row r="27" spans="1:15" ht="12.75">
      <c r="A27">
        <v>2.3</v>
      </c>
      <c r="B27" s="70">
        <f t="shared" si="0"/>
        <v>312.30152507547393</v>
      </c>
      <c r="C27" s="70">
        <f>A27*Sheet1!D29</f>
        <v>299</v>
      </c>
      <c r="E27" s="70">
        <f t="shared" si="1"/>
        <v>13.30152507547393</v>
      </c>
      <c r="H27">
        <v>12</v>
      </c>
      <c r="I27" s="112">
        <f>(0.5*Sheet1!D73*(3.141593*((Sheet1!D7/2)*(Sheet1!D7/2)))*(H27*H27*H27)*(Sheet1!D74/100))</f>
        <v>1682.67139133184</v>
      </c>
      <c r="J27" s="70">
        <f>VLOOKUP(I27,B5:C334,2,TRUE)</f>
        <v>1391</v>
      </c>
      <c r="K27" s="70">
        <f>J27/Sheet1!D29*Sheet1!D75</f>
        <v>14.979999999999999</v>
      </c>
      <c r="L27" s="70">
        <f t="shared" si="2"/>
        <v>1376.02</v>
      </c>
      <c r="O27" s="112">
        <f>Sheet1!F67</f>
        <v>2.5144659878022555</v>
      </c>
    </row>
    <row r="28" spans="1:15" ht="12.75">
      <c r="A28">
        <v>2.4</v>
      </c>
      <c r="B28" s="70">
        <f t="shared" si="0"/>
        <v>326.483324089741</v>
      </c>
      <c r="C28" s="70">
        <f>A28*Sheet1!D29</f>
        <v>312</v>
      </c>
      <c r="E28" s="70">
        <f t="shared" si="1"/>
        <v>14.483324089740991</v>
      </c>
      <c r="I28" s="112"/>
      <c r="O28" s="112">
        <f>Sheet1!F67</f>
        <v>2.5144659878022555</v>
      </c>
    </row>
    <row r="29" spans="1:15" ht="12.75">
      <c r="A29">
        <v>2.5</v>
      </c>
      <c r="B29" s="70">
        <f t="shared" si="0"/>
        <v>340.7154124237641</v>
      </c>
      <c r="C29" s="70">
        <f>A29*Sheet1!D29</f>
        <v>325</v>
      </c>
      <c r="E29" s="70">
        <f t="shared" si="1"/>
        <v>15.715412423764096</v>
      </c>
      <c r="I29" s="112"/>
      <c r="O29" s="112">
        <f>Sheet1!F67</f>
        <v>2.5144659878022555</v>
      </c>
    </row>
    <row r="30" spans="1:15" ht="12.75">
      <c r="A30">
        <v>2.6</v>
      </c>
      <c r="B30" s="70">
        <f t="shared" si="0"/>
        <v>354.99779007754324</v>
      </c>
      <c r="C30" s="70">
        <f>A30*Sheet1!D29</f>
        <v>338</v>
      </c>
      <c r="E30" s="70">
        <f t="shared" si="1"/>
        <v>16.99779007754325</v>
      </c>
      <c r="I30" s="112"/>
      <c r="O30" s="112">
        <f>Sheet1!F67</f>
        <v>2.5144659878022555</v>
      </c>
    </row>
    <row r="31" spans="1:15" ht="12.75">
      <c r="A31">
        <v>2.7</v>
      </c>
      <c r="B31" s="70">
        <f t="shared" si="0"/>
        <v>369.33045705107844</v>
      </c>
      <c r="C31" s="70">
        <f>A31*Sheet1!D29</f>
        <v>351</v>
      </c>
      <c r="E31" s="70">
        <f t="shared" si="1"/>
        <v>18.330457051078444</v>
      </c>
      <c r="I31" s="112"/>
      <c r="O31" s="112">
        <f>Sheet1!F67</f>
        <v>2.5144659878022555</v>
      </c>
    </row>
    <row r="32" spans="1:15" ht="12.75">
      <c r="A32">
        <v>2.8</v>
      </c>
      <c r="B32" s="70">
        <f t="shared" si="0"/>
        <v>383.71341334436966</v>
      </c>
      <c r="C32" s="70">
        <f>A32*Sheet1!D29</f>
        <v>364</v>
      </c>
      <c r="E32" s="70">
        <f t="shared" si="1"/>
        <v>19.71341334436968</v>
      </c>
      <c r="I32" s="112"/>
      <c r="O32" s="112">
        <f>Sheet1!F67</f>
        <v>2.5144659878022555</v>
      </c>
    </row>
    <row r="33" spans="1:15" ht="12.75">
      <c r="A33">
        <v>2.9</v>
      </c>
      <c r="B33" s="70">
        <f t="shared" si="0"/>
        <v>398.14665895741695</v>
      </c>
      <c r="C33" s="70">
        <f>A33*Sheet1!D29</f>
        <v>377</v>
      </c>
      <c r="E33" s="70">
        <f t="shared" si="1"/>
        <v>21.146658957416967</v>
      </c>
      <c r="I33" s="112"/>
      <c r="O33" s="112">
        <f>Sheet1!F67</f>
        <v>2.5144659878022555</v>
      </c>
    </row>
    <row r="34" spans="1:15" ht="12.75">
      <c r="A34">
        <v>3</v>
      </c>
      <c r="B34" s="70">
        <f t="shared" si="0"/>
        <v>412.6301938902203</v>
      </c>
      <c r="C34" s="70">
        <f>A34*Sheet1!D29</f>
        <v>390</v>
      </c>
      <c r="E34" s="70">
        <f t="shared" si="1"/>
        <v>22.630193890220298</v>
      </c>
      <c r="I34" s="112"/>
      <c r="O34" s="112">
        <f>Sheet1!F67</f>
        <v>2.5144659878022555</v>
      </c>
    </row>
    <row r="35" spans="1:15" ht="12.75">
      <c r="A35">
        <v>3.1</v>
      </c>
      <c r="B35" s="70">
        <f t="shared" si="0"/>
        <v>427.1640181427797</v>
      </c>
      <c r="C35" s="70">
        <f>A35*Sheet1!D29</f>
        <v>403</v>
      </c>
      <c r="E35" s="70">
        <f t="shared" si="1"/>
        <v>24.16401814277968</v>
      </c>
      <c r="O35" s="112">
        <f>Sheet1!F67</f>
        <v>2.5144659878022555</v>
      </c>
    </row>
    <row r="36" spans="1:15" ht="12.75">
      <c r="A36">
        <v>3.2</v>
      </c>
      <c r="B36" s="70">
        <f t="shared" si="0"/>
        <v>441.7481317150951</v>
      </c>
      <c r="C36" s="70">
        <f>A36*Sheet1!D29</f>
        <v>416</v>
      </c>
      <c r="E36" s="70">
        <f t="shared" si="1"/>
        <v>25.748131715095102</v>
      </c>
      <c r="O36" s="112">
        <f>Sheet1!F67</f>
        <v>2.5144659878022555</v>
      </c>
    </row>
    <row r="37" spans="1:15" ht="12.75">
      <c r="A37">
        <v>3.3</v>
      </c>
      <c r="B37" s="70">
        <f t="shared" si="0"/>
        <v>456.3825346071666</v>
      </c>
      <c r="C37" s="70">
        <f>A37*Sheet1!D29</f>
        <v>429</v>
      </c>
      <c r="E37" s="70">
        <f t="shared" si="1"/>
        <v>27.38253460716656</v>
      </c>
      <c r="O37" s="112">
        <f>Sheet1!F67</f>
        <v>2.5144659878022555</v>
      </c>
    </row>
    <row r="38" spans="1:15" ht="12.75">
      <c r="A38">
        <v>3.4</v>
      </c>
      <c r="B38" s="70">
        <f t="shared" si="0"/>
        <v>471.0672268189941</v>
      </c>
      <c r="C38" s="70">
        <f>A38*Sheet1!D29</f>
        <v>442</v>
      </c>
      <c r="E38" s="70">
        <f t="shared" si="1"/>
        <v>29.06722681899407</v>
      </c>
      <c r="O38" s="112">
        <f>Sheet1!F67</f>
        <v>2.5144659878022555</v>
      </c>
    </row>
    <row r="39" spans="1:15" ht="12.75">
      <c r="A39">
        <v>3.5</v>
      </c>
      <c r="B39" s="70">
        <f t="shared" si="0"/>
        <v>485.80220835057764</v>
      </c>
      <c r="C39" s="70">
        <f>A39*Sheet1!D29</f>
        <v>455</v>
      </c>
      <c r="E39" s="70">
        <f t="shared" si="1"/>
        <v>30.80220835057763</v>
      </c>
      <c r="O39" s="112">
        <f>Sheet1!F67</f>
        <v>2.5144659878022555</v>
      </c>
    </row>
    <row r="40" spans="1:15" ht="12.75">
      <c r="A40">
        <v>3.6</v>
      </c>
      <c r="B40" s="70">
        <f t="shared" si="0"/>
        <v>500.58747920191723</v>
      </c>
      <c r="C40" s="70">
        <f>A40*Sheet1!D29</f>
        <v>468</v>
      </c>
      <c r="E40" s="70">
        <f t="shared" si="1"/>
        <v>32.58747920191723</v>
      </c>
      <c r="O40" s="112">
        <f>Sheet1!F67</f>
        <v>2.5144659878022555</v>
      </c>
    </row>
    <row r="41" spans="1:15" ht="12.75">
      <c r="A41">
        <v>3.7</v>
      </c>
      <c r="B41" s="70">
        <f t="shared" si="0"/>
        <v>515.4230393730129</v>
      </c>
      <c r="C41" s="70">
        <f>A41*Sheet1!D29</f>
        <v>481</v>
      </c>
      <c r="E41" s="70">
        <f t="shared" si="1"/>
        <v>34.423039373012884</v>
      </c>
      <c r="O41" s="112">
        <f>Sheet1!F67</f>
        <v>2.5144659878022555</v>
      </c>
    </row>
    <row r="42" spans="1:15" ht="12.75">
      <c r="A42">
        <v>3.8</v>
      </c>
      <c r="B42" s="70">
        <f t="shared" si="0"/>
        <v>530.3088888638646</v>
      </c>
      <c r="C42" s="70">
        <f>A42*Sheet1!D29</f>
        <v>494</v>
      </c>
      <c r="E42" s="70">
        <f t="shared" si="1"/>
        <v>36.30888886386457</v>
      </c>
      <c r="O42" s="112">
        <f>Sheet1!F67</f>
        <v>2.5144659878022555</v>
      </c>
    </row>
    <row r="43" spans="1:15" ht="12.75">
      <c r="A43">
        <v>3.9</v>
      </c>
      <c r="B43" s="70">
        <f t="shared" si="0"/>
        <v>545.2450276744723</v>
      </c>
      <c r="C43" s="70">
        <f>A43*Sheet1!D29</f>
        <v>507</v>
      </c>
      <c r="E43" s="70">
        <f t="shared" si="1"/>
        <v>38.245027674472304</v>
      </c>
      <c r="O43" s="112">
        <f>Sheet1!F67</f>
        <v>2.5144659878022555</v>
      </c>
    </row>
    <row r="44" spans="1:15" ht="12.75">
      <c r="A44">
        <v>4</v>
      </c>
      <c r="B44" s="70">
        <f t="shared" si="0"/>
        <v>560.2314558048361</v>
      </c>
      <c r="C44" s="70">
        <f>A44*Sheet1!D29</f>
        <v>520</v>
      </c>
      <c r="E44" s="70">
        <f t="shared" si="1"/>
        <v>40.23145580483609</v>
      </c>
      <c r="O44" s="112">
        <f>Sheet1!F67</f>
        <v>2.5144659878022555</v>
      </c>
    </row>
    <row r="45" spans="1:15" ht="12.75">
      <c r="A45">
        <v>4.1</v>
      </c>
      <c r="B45" s="70">
        <f t="shared" si="0"/>
        <v>575.2681732549559</v>
      </c>
      <c r="C45" s="70">
        <f>A45*Sheet1!D29</f>
        <v>533</v>
      </c>
      <c r="E45" s="70">
        <f t="shared" si="1"/>
        <v>42.26817325495591</v>
      </c>
      <c r="O45" s="112">
        <f>Sheet1!F67</f>
        <v>2.5144659878022555</v>
      </c>
    </row>
    <row r="46" spans="1:15" ht="12.75">
      <c r="A46">
        <v>4.2</v>
      </c>
      <c r="B46" s="70">
        <f t="shared" si="0"/>
        <v>590.3551800248318</v>
      </c>
      <c r="C46" s="70">
        <f>A46*Sheet1!D29</f>
        <v>546</v>
      </c>
      <c r="E46" s="70">
        <f t="shared" si="1"/>
        <v>44.35518002483179</v>
      </c>
      <c r="O46" s="112">
        <f>Sheet1!F67</f>
        <v>2.5144659878022555</v>
      </c>
    </row>
    <row r="47" spans="1:15" ht="12.75">
      <c r="A47">
        <v>4.3</v>
      </c>
      <c r="B47" s="70">
        <f t="shared" si="0"/>
        <v>605.4924761144637</v>
      </c>
      <c r="C47" s="70">
        <f>A47*Sheet1!D29</f>
        <v>559</v>
      </c>
      <c r="E47" s="70">
        <f t="shared" si="1"/>
        <v>46.4924761144637</v>
      </c>
      <c r="O47" s="112">
        <f>Sheet1!F67</f>
        <v>2.5144659878022555</v>
      </c>
    </row>
    <row r="48" spans="1:15" ht="12.75">
      <c r="A48">
        <v>4.4</v>
      </c>
      <c r="B48" s="70">
        <f t="shared" si="0"/>
        <v>620.6800615238517</v>
      </c>
      <c r="C48" s="70">
        <f>A48*Sheet1!D29</f>
        <v>572</v>
      </c>
      <c r="E48" s="70">
        <f t="shared" si="1"/>
        <v>48.68006152385168</v>
      </c>
      <c r="O48" s="112">
        <f>Sheet1!F67</f>
        <v>2.5144659878022555</v>
      </c>
    </row>
    <row r="49" spans="1:15" ht="12.75">
      <c r="A49">
        <v>4.5</v>
      </c>
      <c r="B49" s="70">
        <f t="shared" si="0"/>
        <v>635.9179362529957</v>
      </c>
      <c r="C49" s="70">
        <f>A49*Sheet1!D29</f>
        <v>585</v>
      </c>
      <c r="E49" s="70">
        <f t="shared" si="1"/>
        <v>50.91793625299567</v>
      </c>
      <c r="O49" s="112">
        <f>Sheet1!F67</f>
        <v>2.5144659878022555</v>
      </c>
    </row>
    <row r="50" spans="1:15" ht="12.75">
      <c r="A50">
        <v>4.6</v>
      </c>
      <c r="B50" s="70">
        <f t="shared" si="0"/>
        <v>651.2061003018957</v>
      </c>
      <c r="C50" s="70">
        <f>A50*Sheet1!D29</f>
        <v>598</v>
      </c>
      <c r="E50" s="70">
        <f t="shared" si="1"/>
        <v>53.20610030189572</v>
      </c>
      <c r="O50" s="112">
        <f>Sheet1!F67</f>
        <v>2.5144659878022555</v>
      </c>
    </row>
    <row r="51" spans="1:15" ht="12.75">
      <c r="A51">
        <v>4.7</v>
      </c>
      <c r="B51" s="70">
        <f t="shared" si="0"/>
        <v>666.5445536705519</v>
      </c>
      <c r="C51" s="70">
        <f>A51*Sheet1!D29</f>
        <v>611</v>
      </c>
      <c r="E51" s="70">
        <f t="shared" si="1"/>
        <v>55.544553670551835</v>
      </c>
      <c r="O51" s="112">
        <f>Sheet1!F67</f>
        <v>2.5144659878022555</v>
      </c>
    </row>
    <row r="52" spans="1:15" ht="12.75">
      <c r="A52">
        <v>4.8</v>
      </c>
      <c r="B52" s="70">
        <f t="shared" si="0"/>
        <v>681.933296358964</v>
      </c>
      <c r="C52" s="70">
        <f>A52*Sheet1!D29</f>
        <v>624</v>
      </c>
      <c r="E52" s="70">
        <f t="shared" si="1"/>
        <v>57.933296358963965</v>
      </c>
      <c r="O52" s="112">
        <f>Sheet1!F67</f>
        <v>2.5144659878022555</v>
      </c>
    </row>
    <row r="53" spans="1:15" ht="12.75">
      <c r="A53">
        <v>4.9</v>
      </c>
      <c r="B53" s="70">
        <f t="shared" si="0"/>
        <v>697.3723283671321</v>
      </c>
      <c r="C53" s="70">
        <f>A53*Sheet1!D29</f>
        <v>637</v>
      </c>
      <c r="E53" s="70">
        <f t="shared" si="1"/>
        <v>60.37232836713217</v>
      </c>
      <c r="O53" s="112">
        <f>Sheet1!F67</f>
        <v>2.5144659878022555</v>
      </c>
    </row>
    <row r="54" spans="1:15" ht="12.75">
      <c r="A54">
        <v>5</v>
      </c>
      <c r="B54" s="70">
        <f t="shared" si="0"/>
        <v>712.8616496950564</v>
      </c>
      <c r="C54" s="70">
        <f>A54*Sheet1!D29</f>
        <v>650</v>
      </c>
      <c r="E54" s="70">
        <f t="shared" si="1"/>
        <v>62.861649695056386</v>
      </c>
      <c r="O54" s="112">
        <f>Sheet1!F67</f>
        <v>2.5144659878022555</v>
      </c>
    </row>
    <row r="55" spans="1:15" ht="12.75">
      <c r="A55">
        <v>5.1</v>
      </c>
      <c r="B55" s="70">
        <f t="shared" si="0"/>
        <v>728.4012603427367</v>
      </c>
      <c r="C55" s="70">
        <f>A55*Sheet1!D29</f>
        <v>663</v>
      </c>
      <c r="E55" s="70">
        <f t="shared" si="1"/>
        <v>65.40126034273666</v>
      </c>
      <c r="O55" s="112">
        <f>Sheet1!F67</f>
        <v>2.5144659878022555</v>
      </c>
    </row>
    <row r="56" spans="1:15" ht="12.75">
      <c r="A56">
        <v>5.2</v>
      </c>
      <c r="B56" s="70">
        <f t="shared" si="0"/>
        <v>743.991160310173</v>
      </c>
      <c r="C56" s="70">
        <f>A56*Sheet1!D29</f>
        <v>676</v>
      </c>
      <c r="E56" s="70">
        <f t="shared" si="1"/>
        <v>67.991160310173</v>
      </c>
      <c r="O56" s="112">
        <f>Sheet1!F67</f>
        <v>2.5144659878022555</v>
      </c>
    </row>
    <row r="57" spans="1:15" ht="12.75">
      <c r="A57">
        <v>5.3</v>
      </c>
      <c r="B57" s="70">
        <f t="shared" si="0"/>
        <v>759.6313495973653</v>
      </c>
      <c r="C57" s="70">
        <f>A57*Sheet1!D29</f>
        <v>689</v>
      </c>
      <c r="E57" s="70">
        <f t="shared" si="1"/>
        <v>70.63134959736536</v>
      </c>
      <c r="O57" s="112">
        <f>Sheet1!F67</f>
        <v>2.5144659878022555</v>
      </c>
    </row>
    <row r="58" spans="1:15" ht="12.75">
      <c r="A58">
        <v>5.4</v>
      </c>
      <c r="B58" s="70">
        <f t="shared" si="0"/>
        <v>775.3218282043138</v>
      </c>
      <c r="C58" s="70">
        <f>A58*Sheet1!D29</f>
        <v>702</v>
      </c>
      <c r="E58" s="70">
        <f t="shared" si="1"/>
        <v>73.32182820431377</v>
      </c>
      <c r="O58" s="112">
        <f>Sheet1!F67</f>
        <v>2.5144659878022555</v>
      </c>
    </row>
    <row r="59" spans="1:15" ht="12.75">
      <c r="A59">
        <v>5.5</v>
      </c>
      <c r="B59" s="70">
        <f t="shared" si="0"/>
        <v>791.0625961310183</v>
      </c>
      <c r="C59" s="70">
        <f>A59*Sheet1!D29</f>
        <v>715</v>
      </c>
      <c r="E59" s="70">
        <f t="shared" si="1"/>
        <v>76.06259613101822</v>
      </c>
      <c r="O59" s="112">
        <f>Sheet1!F67</f>
        <v>2.5144659878022555</v>
      </c>
    </row>
    <row r="60" spans="1:15" ht="12.75">
      <c r="A60">
        <v>5.6</v>
      </c>
      <c r="B60" s="70">
        <f t="shared" si="0"/>
        <v>806.8536533774787</v>
      </c>
      <c r="C60" s="70">
        <f>A60*Sheet1!D29</f>
        <v>728</v>
      </c>
      <c r="E60" s="70">
        <f t="shared" si="1"/>
        <v>78.85365337747872</v>
      </c>
      <c r="O60" s="112">
        <f>Sheet1!F67</f>
        <v>2.5144659878022555</v>
      </c>
    </row>
    <row r="61" spans="1:15" ht="12.75">
      <c r="A61">
        <v>5.7</v>
      </c>
      <c r="B61" s="70">
        <f t="shared" si="0"/>
        <v>822.6949999436953</v>
      </c>
      <c r="C61" s="70">
        <f>A61*Sheet1!D29</f>
        <v>741</v>
      </c>
      <c r="E61" s="70">
        <f t="shared" si="1"/>
        <v>81.69499994369528</v>
      </c>
      <c r="O61" s="112">
        <f>Sheet1!F67</f>
        <v>2.5144659878022555</v>
      </c>
    </row>
    <row r="62" spans="1:15" ht="12.75">
      <c r="A62">
        <v>5.8</v>
      </c>
      <c r="B62" s="70">
        <f t="shared" si="0"/>
        <v>838.5866358296679</v>
      </c>
      <c r="C62" s="70">
        <f>A62*Sheet1!D29</f>
        <v>754</v>
      </c>
      <c r="E62" s="70">
        <f t="shared" si="1"/>
        <v>84.58663582966787</v>
      </c>
      <c r="O62" s="112">
        <f>Sheet1!F67</f>
        <v>2.5144659878022555</v>
      </c>
    </row>
    <row r="63" spans="1:15" ht="12.75">
      <c r="A63">
        <v>5.9</v>
      </c>
      <c r="B63" s="70">
        <f t="shared" si="0"/>
        <v>854.5285610353965</v>
      </c>
      <c r="C63" s="70">
        <f>A63*Sheet1!D29</f>
        <v>767</v>
      </c>
      <c r="E63" s="70">
        <f t="shared" si="1"/>
        <v>87.52856103539652</v>
      </c>
      <c r="O63" s="112">
        <f>Sheet1!F67</f>
        <v>2.5144659878022555</v>
      </c>
    </row>
    <row r="64" spans="1:15" ht="12.75">
      <c r="A64">
        <v>6</v>
      </c>
      <c r="B64" s="70">
        <f t="shared" si="0"/>
        <v>870.5207755608812</v>
      </c>
      <c r="C64" s="70">
        <f>A64*Sheet1!D29</f>
        <v>780</v>
      </c>
      <c r="E64" s="70">
        <f t="shared" si="1"/>
        <v>90.52077556088119</v>
      </c>
      <c r="O64" s="112">
        <f>Sheet1!F67</f>
        <v>2.5144659878022555</v>
      </c>
    </row>
    <row r="65" spans="1:15" ht="12.75">
      <c r="A65">
        <v>6.1</v>
      </c>
      <c r="B65" s="70">
        <f t="shared" si="0"/>
        <v>886.5632794061219</v>
      </c>
      <c r="C65" s="70">
        <f>A65*Sheet1!D29</f>
        <v>793</v>
      </c>
      <c r="E65" s="70">
        <f t="shared" si="1"/>
        <v>93.56327940612191</v>
      </c>
      <c r="O65" s="112">
        <f>Sheet1!F67</f>
        <v>2.5144659878022555</v>
      </c>
    </row>
    <row r="66" spans="1:15" ht="12.75">
      <c r="A66">
        <v>6.2</v>
      </c>
      <c r="B66" s="70">
        <f t="shared" si="0"/>
        <v>902.6560725711187</v>
      </c>
      <c r="C66" s="70">
        <f>A66*Sheet1!D29</f>
        <v>806</v>
      </c>
      <c r="E66" s="70">
        <f t="shared" si="1"/>
        <v>96.65607257111871</v>
      </c>
      <c r="O66" s="112">
        <f>Sheet1!F67</f>
        <v>2.5144659878022555</v>
      </c>
    </row>
    <row r="67" spans="1:15" ht="12.75">
      <c r="A67">
        <v>6.3</v>
      </c>
      <c r="B67" s="70">
        <f t="shared" si="0"/>
        <v>918.7991550558716</v>
      </c>
      <c r="C67" s="70">
        <f>A67*Sheet1!D29</f>
        <v>819</v>
      </c>
      <c r="E67" s="70">
        <f t="shared" si="1"/>
        <v>99.79915505587151</v>
      </c>
      <c r="O67" s="112">
        <f>Sheet1!F67</f>
        <v>2.5144659878022555</v>
      </c>
    </row>
    <row r="68" spans="1:15" ht="12.75">
      <c r="A68">
        <v>6.4</v>
      </c>
      <c r="B68" s="70">
        <f t="shared" si="0"/>
        <v>934.9925268603804</v>
      </c>
      <c r="C68" s="70">
        <f>A68*Sheet1!D29</f>
        <v>832</v>
      </c>
      <c r="E68" s="70">
        <f t="shared" si="1"/>
        <v>102.99252686038041</v>
      </c>
      <c r="O68" s="112">
        <f>Sheet1!F67</f>
        <v>2.5144659878022555</v>
      </c>
    </row>
    <row r="69" spans="1:15" ht="12.75">
      <c r="A69">
        <v>6.5</v>
      </c>
      <c r="B69" s="70">
        <f aca="true" t="shared" si="3" ref="B69:B132">C69+E69</f>
        <v>951.2361879846453</v>
      </c>
      <c r="C69" s="70">
        <f>A69*Sheet1!D29</f>
        <v>845</v>
      </c>
      <c r="E69" s="70">
        <f aca="true" t="shared" si="4" ref="E69:E132">(A69*A69)*O69</f>
        <v>106.2361879846453</v>
      </c>
      <c r="O69" s="112">
        <f>Sheet1!F67</f>
        <v>2.5144659878022555</v>
      </c>
    </row>
    <row r="70" spans="1:15" ht="12.75">
      <c r="A70">
        <v>6.6</v>
      </c>
      <c r="B70" s="70">
        <f t="shared" si="3"/>
        <v>967.5301384286662</v>
      </c>
      <c r="C70" s="70">
        <f>A70*Sheet1!D29</f>
        <v>858</v>
      </c>
      <c r="E70" s="70">
        <f t="shared" si="4"/>
        <v>109.53013842866623</v>
      </c>
      <c r="O70" s="112">
        <f>Sheet1!F67</f>
        <v>2.5144659878022555</v>
      </c>
    </row>
    <row r="71" spans="1:15" ht="12.75">
      <c r="A71">
        <v>6.7</v>
      </c>
      <c r="B71" s="70">
        <f t="shared" si="3"/>
        <v>983.8743781924433</v>
      </c>
      <c r="C71" s="70">
        <f>A71*Sheet1!D29</f>
        <v>871</v>
      </c>
      <c r="E71" s="70">
        <f t="shared" si="4"/>
        <v>112.87437819244325</v>
      </c>
      <c r="O71" s="112">
        <f>Sheet1!F67</f>
        <v>2.5144659878022555</v>
      </c>
    </row>
    <row r="72" spans="1:15" ht="12.75">
      <c r="A72">
        <v>6.8</v>
      </c>
      <c r="B72" s="70">
        <f t="shared" si="3"/>
        <v>1000.2689072759763</v>
      </c>
      <c r="C72" s="70">
        <f>A72*Sheet1!D29</f>
        <v>884</v>
      </c>
      <c r="E72" s="70">
        <f t="shared" si="4"/>
        <v>116.26890727597628</v>
      </c>
      <c r="O72" s="112">
        <f>Sheet1!F67</f>
        <v>2.5144659878022555</v>
      </c>
    </row>
    <row r="73" spans="1:15" ht="12.75">
      <c r="A73">
        <v>6.9</v>
      </c>
      <c r="B73" s="70">
        <f t="shared" si="3"/>
        <v>1016.7137256792654</v>
      </c>
      <c r="C73" s="70">
        <f>A73*Sheet1!D29</f>
        <v>897</v>
      </c>
      <c r="E73" s="70">
        <f t="shared" si="4"/>
        <v>119.7137256792654</v>
      </c>
      <c r="O73" s="112">
        <f>Sheet1!F67</f>
        <v>2.5144659878022555</v>
      </c>
    </row>
    <row r="74" spans="1:15" ht="12.75">
      <c r="A74">
        <v>7</v>
      </c>
      <c r="B74" s="70">
        <f t="shared" si="3"/>
        <v>1033.2088334023106</v>
      </c>
      <c r="C74" s="70">
        <f>A74*Sheet1!D29</f>
        <v>910</v>
      </c>
      <c r="E74" s="70">
        <f t="shared" si="4"/>
        <v>123.20883340231052</v>
      </c>
      <c r="O74" s="112">
        <f>Sheet1!F67</f>
        <v>2.5144659878022555</v>
      </c>
    </row>
    <row r="75" spans="1:15" ht="12.75">
      <c r="A75">
        <v>7.1</v>
      </c>
      <c r="B75" s="70">
        <f t="shared" si="3"/>
        <v>1049.7542304451117</v>
      </c>
      <c r="C75" s="70">
        <f>A75*Sheet1!D29</f>
        <v>923</v>
      </c>
      <c r="E75" s="70">
        <f t="shared" si="4"/>
        <v>126.75423044511169</v>
      </c>
      <c r="O75" s="112">
        <f>Sheet1!F67</f>
        <v>2.5144659878022555</v>
      </c>
    </row>
    <row r="76" spans="1:15" ht="12.75">
      <c r="A76">
        <v>7.2</v>
      </c>
      <c r="B76" s="70">
        <f t="shared" si="3"/>
        <v>1066.349916807669</v>
      </c>
      <c r="C76" s="70">
        <f>A76*Sheet1!D29</f>
        <v>936</v>
      </c>
      <c r="E76" s="70">
        <f t="shared" si="4"/>
        <v>130.34991680766893</v>
      </c>
      <c r="O76" s="112">
        <f>Sheet1!F67</f>
        <v>2.5144659878022555</v>
      </c>
    </row>
    <row r="77" spans="1:15" ht="12.75">
      <c r="A77">
        <v>7.3</v>
      </c>
      <c r="B77" s="70">
        <f t="shared" si="3"/>
        <v>1082.9958924899822</v>
      </c>
      <c r="C77" s="70">
        <f>A77*Sheet1!D29</f>
        <v>949</v>
      </c>
      <c r="E77" s="70">
        <f t="shared" si="4"/>
        <v>133.9958924899822</v>
      </c>
      <c r="O77" s="112">
        <f>Sheet1!F67</f>
        <v>2.5144659878022555</v>
      </c>
    </row>
    <row r="78" spans="1:15" ht="12.75">
      <c r="A78">
        <v>7.4</v>
      </c>
      <c r="B78" s="70">
        <f t="shared" si="3"/>
        <v>1099.6921574920516</v>
      </c>
      <c r="C78" s="70">
        <f>A78*Sheet1!D29</f>
        <v>962</v>
      </c>
      <c r="E78" s="70">
        <f t="shared" si="4"/>
        <v>137.69215749205154</v>
      </c>
      <c r="O78" s="112">
        <f>Sheet1!F67</f>
        <v>2.5144659878022555</v>
      </c>
    </row>
    <row r="79" spans="1:15" ht="12.75">
      <c r="A79">
        <v>7.5</v>
      </c>
      <c r="B79" s="70">
        <f t="shared" si="3"/>
        <v>1116.4387118138768</v>
      </c>
      <c r="C79" s="70">
        <f>A79*Sheet1!D29</f>
        <v>975</v>
      </c>
      <c r="E79" s="70">
        <f t="shared" si="4"/>
        <v>141.43871181387686</v>
      </c>
      <c r="O79" s="112">
        <f>Sheet1!F67</f>
        <v>2.5144659878022555</v>
      </c>
    </row>
    <row r="80" spans="1:15" ht="12.75">
      <c r="A80">
        <v>7.6</v>
      </c>
      <c r="B80" s="70">
        <f t="shared" si="3"/>
        <v>1133.2355554554583</v>
      </c>
      <c r="C80" s="70">
        <f>A80*Sheet1!D29</f>
        <v>988</v>
      </c>
      <c r="E80" s="70">
        <f t="shared" si="4"/>
        <v>145.23555545545827</v>
      </c>
      <c r="O80" s="112">
        <f>Sheet1!F67</f>
        <v>2.5144659878022555</v>
      </c>
    </row>
    <row r="81" spans="1:15" ht="12.75">
      <c r="A81">
        <v>7.7</v>
      </c>
      <c r="B81" s="70">
        <f t="shared" si="3"/>
        <v>1150.0826884167957</v>
      </c>
      <c r="C81" s="70">
        <f>A81*Sheet1!D29</f>
        <v>1001</v>
      </c>
      <c r="E81" s="70">
        <f t="shared" si="4"/>
        <v>149.08268841679575</v>
      </c>
      <c r="O81" s="112">
        <f>Sheet1!F67</f>
        <v>2.5144659878022555</v>
      </c>
    </row>
    <row r="82" spans="1:15" ht="12.75">
      <c r="A82">
        <v>7.8</v>
      </c>
      <c r="B82" s="70">
        <f t="shared" si="3"/>
        <v>1166.9801106978891</v>
      </c>
      <c r="C82" s="70">
        <f>A82*Sheet1!D29</f>
        <v>1014</v>
      </c>
      <c r="E82" s="70">
        <f t="shared" si="4"/>
        <v>152.98011069788922</v>
      </c>
      <c r="O82" s="112">
        <f>Sheet1!F67</f>
        <v>2.5144659878022555</v>
      </c>
    </row>
    <row r="83" spans="1:15" ht="12.75">
      <c r="A83">
        <v>7.9</v>
      </c>
      <c r="B83" s="70">
        <f t="shared" si="3"/>
        <v>1183.9278222987386</v>
      </c>
      <c r="C83" s="70">
        <f>A83*Sheet1!D29</f>
        <v>1027</v>
      </c>
      <c r="E83" s="70">
        <f t="shared" si="4"/>
        <v>156.92782229873876</v>
      </c>
      <c r="O83" s="112">
        <f>Sheet1!F67</f>
        <v>2.5144659878022555</v>
      </c>
    </row>
    <row r="84" spans="1:15" ht="12.75">
      <c r="A84">
        <v>8</v>
      </c>
      <c r="B84" s="70">
        <f t="shared" si="3"/>
        <v>1200.9258232193442</v>
      </c>
      <c r="C84" s="70">
        <f>A84*Sheet1!D29</f>
        <v>1040</v>
      </c>
      <c r="E84" s="70">
        <f t="shared" si="4"/>
        <v>160.92582321934435</v>
      </c>
      <c r="O84" s="112">
        <f>Sheet1!F67</f>
        <v>2.5144659878022555</v>
      </c>
    </row>
    <row r="85" spans="1:15" ht="12.75">
      <c r="A85">
        <v>8.1</v>
      </c>
      <c r="B85" s="70">
        <f t="shared" si="3"/>
        <v>1217.974113459706</v>
      </c>
      <c r="C85" s="70">
        <f>A85*Sheet1!D29</f>
        <v>1053</v>
      </c>
      <c r="E85" s="70">
        <f t="shared" si="4"/>
        <v>164.974113459706</v>
      </c>
      <c r="O85" s="112">
        <f>Sheet1!F67</f>
        <v>2.5144659878022555</v>
      </c>
    </row>
    <row r="86" spans="1:15" ht="12.75">
      <c r="A86">
        <v>8.2</v>
      </c>
      <c r="B86" s="70">
        <f t="shared" si="3"/>
        <v>1235.0726930198236</v>
      </c>
      <c r="C86" s="70">
        <f>A86*Sheet1!D29</f>
        <v>1066</v>
      </c>
      <c r="E86" s="70">
        <f t="shared" si="4"/>
        <v>169.07269301982365</v>
      </c>
      <c r="O86" s="112">
        <f>Sheet1!F67</f>
        <v>2.5144659878022555</v>
      </c>
    </row>
    <row r="87" spans="1:15" ht="12.75">
      <c r="A87">
        <v>8.3</v>
      </c>
      <c r="B87" s="70">
        <f t="shared" si="3"/>
        <v>1252.2215618996975</v>
      </c>
      <c r="C87" s="70">
        <f>A87*Sheet1!D29</f>
        <v>1079</v>
      </c>
      <c r="E87" s="70">
        <f t="shared" si="4"/>
        <v>173.2215618996974</v>
      </c>
      <c r="O87" s="112">
        <f>Sheet1!F67</f>
        <v>2.5144659878022555</v>
      </c>
    </row>
    <row r="88" spans="1:15" ht="12.75">
      <c r="A88">
        <v>8.4</v>
      </c>
      <c r="B88" s="70">
        <f t="shared" si="3"/>
        <v>1269.4207200993271</v>
      </c>
      <c r="C88" s="70">
        <f>A88*Sheet1!D29</f>
        <v>1092</v>
      </c>
      <c r="E88" s="70">
        <f t="shared" si="4"/>
        <v>177.42072009932716</v>
      </c>
      <c r="O88" s="112">
        <f>Sheet1!F67</f>
        <v>2.5144659878022555</v>
      </c>
    </row>
    <row r="89" spans="1:15" ht="12.75">
      <c r="A89">
        <v>8.5</v>
      </c>
      <c r="B89" s="70">
        <f t="shared" si="3"/>
        <v>1286.6701676187129</v>
      </c>
      <c r="C89" s="70">
        <f>A89*Sheet1!D29</f>
        <v>1105</v>
      </c>
      <c r="E89" s="70">
        <f t="shared" si="4"/>
        <v>181.67016761871295</v>
      </c>
      <c r="O89" s="112">
        <f>Sheet1!F67</f>
        <v>2.5144659878022555</v>
      </c>
    </row>
    <row r="90" spans="1:15" ht="12.75">
      <c r="A90">
        <v>8.6</v>
      </c>
      <c r="B90" s="70">
        <f t="shared" si="3"/>
        <v>1303.9699044578547</v>
      </c>
      <c r="C90" s="70">
        <f>A90*Sheet1!D29</f>
        <v>1118</v>
      </c>
      <c r="E90" s="70">
        <f t="shared" si="4"/>
        <v>185.9699044578548</v>
      </c>
      <c r="O90" s="112">
        <f>Sheet1!F67</f>
        <v>2.5144659878022555</v>
      </c>
    </row>
    <row r="91" spans="1:15" ht="12.75">
      <c r="A91">
        <v>8.7</v>
      </c>
      <c r="B91" s="70">
        <f t="shared" si="3"/>
        <v>1321.3199306167526</v>
      </c>
      <c r="C91" s="70">
        <f>A91*Sheet1!D29</f>
        <v>1131</v>
      </c>
      <c r="E91" s="70">
        <f t="shared" si="4"/>
        <v>190.31993061675269</v>
      </c>
      <c r="O91" s="112">
        <f>Sheet1!F67</f>
        <v>2.5144659878022555</v>
      </c>
    </row>
    <row r="92" spans="1:15" ht="12.75">
      <c r="A92">
        <v>8.8</v>
      </c>
      <c r="B92" s="70">
        <f t="shared" si="3"/>
        <v>1338.7202460954068</v>
      </c>
      <c r="C92" s="70">
        <f>A92*Sheet1!D29</f>
        <v>1144</v>
      </c>
      <c r="E92" s="70">
        <f t="shared" si="4"/>
        <v>194.7202460954067</v>
      </c>
      <c r="O92" s="112">
        <f>Sheet1!F67</f>
        <v>2.5144659878022555</v>
      </c>
    </row>
    <row r="93" spans="1:15" ht="12.75">
      <c r="A93">
        <v>8.9</v>
      </c>
      <c r="B93" s="70">
        <f t="shared" si="3"/>
        <v>1356.1708508938168</v>
      </c>
      <c r="C93" s="70">
        <f>A93*Sheet1!D29</f>
        <v>1157</v>
      </c>
      <c r="E93" s="70">
        <f t="shared" si="4"/>
        <v>199.1708508938167</v>
      </c>
      <c r="O93" s="112">
        <f>Sheet1!F67</f>
        <v>2.5144659878022555</v>
      </c>
    </row>
    <row r="94" spans="1:15" ht="12.75">
      <c r="A94">
        <v>9</v>
      </c>
      <c r="B94" s="70">
        <f t="shared" si="3"/>
        <v>1373.6717450119827</v>
      </c>
      <c r="C94" s="70">
        <f>A94*Sheet1!D29</f>
        <v>1170</v>
      </c>
      <c r="E94" s="70">
        <f t="shared" si="4"/>
        <v>203.6717450119827</v>
      </c>
      <c r="O94" s="112">
        <f>Sheet1!F67</f>
        <v>2.5144659878022555</v>
      </c>
    </row>
    <row r="95" spans="1:15" ht="12.75">
      <c r="A95">
        <v>9.1</v>
      </c>
      <c r="B95" s="70">
        <f t="shared" si="3"/>
        <v>1391.2229284499047</v>
      </c>
      <c r="C95" s="70">
        <f>A95*Sheet1!D29</f>
        <v>1183</v>
      </c>
      <c r="E95" s="70">
        <f t="shared" si="4"/>
        <v>208.22292844990474</v>
      </c>
      <c r="O95" s="112">
        <f>Sheet1!F67</f>
        <v>2.5144659878022555</v>
      </c>
    </row>
    <row r="96" spans="1:15" ht="12.75">
      <c r="A96">
        <v>9.2</v>
      </c>
      <c r="B96" s="70">
        <f t="shared" si="3"/>
        <v>1408.824401207583</v>
      </c>
      <c r="C96" s="70">
        <f>A96*Sheet1!D29</f>
        <v>1196</v>
      </c>
      <c r="E96" s="70">
        <f t="shared" si="4"/>
        <v>212.82440120758287</v>
      </c>
      <c r="O96" s="112">
        <f>Sheet1!F67</f>
        <v>2.5144659878022555</v>
      </c>
    </row>
    <row r="97" spans="1:15" ht="12.75">
      <c r="A97">
        <v>9.3</v>
      </c>
      <c r="B97" s="70">
        <f t="shared" si="3"/>
        <v>1426.476163285017</v>
      </c>
      <c r="C97" s="70">
        <f>A97*Sheet1!D29</f>
        <v>1209</v>
      </c>
      <c r="E97" s="70">
        <f t="shared" si="4"/>
        <v>217.4761632850171</v>
      </c>
      <c r="O97" s="112">
        <f>Sheet1!F67</f>
        <v>2.5144659878022555</v>
      </c>
    </row>
    <row r="98" spans="1:15" ht="12.75">
      <c r="A98">
        <v>9.4</v>
      </c>
      <c r="B98" s="70">
        <f t="shared" si="3"/>
        <v>1444.1782146822075</v>
      </c>
      <c r="C98" s="70">
        <f>A98*Sheet1!D29</f>
        <v>1222</v>
      </c>
      <c r="E98" s="70">
        <f t="shared" si="4"/>
        <v>222.17821468220734</v>
      </c>
      <c r="O98" s="112">
        <f>Sheet1!F67</f>
        <v>2.5144659878022555</v>
      </c>
    </row>
    <row r="99" spans="1:15" ht="12.75">
      <c r="A99">
        <v>9.5</v>
      </c>
      <c r="B99" s="70">
        <f t="shared" si="3"/>
        <v>1461.9305553991535</v>
      </c>
      <c r="C99" s="70">
        <f>A99*Sheet1!D29</f>
        <v>1235</v>
      </c>
      <c r="E99" s="70">
        <f t="shared" si="4"/>
        <v>226.93055539915355</v>
      </c>
      <c r="O99" s="112">
        <f>Sheet1!F67</f>
        <v>2.5144659878022555</v>
      </c>
    </row>
    <row r="100" spans="1:15" ht="12.75">
      <c r="A100">
        <v>9.6</v>
      </c>
      <c r="B100" s="70">
        <f t="shared" si="3"/>
        <v>1479.7331854358558</v>
      </c>
      <c r="C100" s="70">
        <f>A100*Sheet1!D29</f>
        <v>1248</v>
      </c>
      <c r="E100" s="70">
        <f t="shared" si="4"/>
        <v>231.73318543585586</v>
      </c>
      <c r="O100" s="112">
        <f>Sheet1!F67</f>
        <v>2.5144659878022555</v>
      </c>
    </row>
    <row r="101" spans="1:15" ht="12.75">
      <c r="A101">
        <v>9.7</v>
      </c>
      <c r="B101" s="70">
        <f t="shared" si="3"/>
        <v>1497.5861047923142</v>
      </c>
      <c r="C101" s="70">
        <f>A101*Sheet1!D29</f>
        <v>1261</v>
      </c>
      <c r="E101" s="70">
        <f t="shared" si="4"/>
        <v>236.5861047923142</v>
      </c>
      <c r="O101" s="112">
        <f>Sheet1!F67</f>
        <v>2.5144659878022555</v>
      </c>
    </row>
    <row r="102" spans="1:15" ht="12.75">
      <c r="A102">
        <v>9.8</v>
      </c>
      <c r="B102" s="70">
        <f t="shared" si="3"/>
        <v>1515.4893134685287</v>
      </c>
      <c r="C102" s="70">
        <f>A102*Sheet1!D29</f>
        <v>1274</v>
      </c>
      <c r="E102" s="70">
        <f t="shared" si="4"/>
        <v>241.48931346852868</v>
      </c>
      <c r="O102" s="112">
        <f>Sheet1!F67</f>
        <v>2.5144659878022555</v>
      </c>
    </row>
    <row r="103" spans="1:15" ht="12.75">
      <c r="A103">
        <v>9.9</v>
      </c>
      <c r="B103" s="70">
        <f t="shared" si="3"/>
        <v>1533.442811464499</v>
      </c>
      <c r="C103" s="70">
        <f>A103*Sheet1!D29</f>
        <v>1287</v>
      </c>
      <c r="E103" s="70">
        <f t="shared" si="4"/>
        <v>246.44281146449907</v>
      </c>
      <c r="O103" s="112">
        <f>Sheet1!F67</f>
        <v>2.5144659878022555</v>
      </c>
    </row>
    <row r="104" spans="1:15" ht="12.75">
      <c r="A104">
        <v>10</v>
      </c>
      <c r="B104" s="70">
        <f t="shared" si="3"/>
        <v>1551.4465987802255</v>
      </c>
      <c r="C104" s="70">
        <f>A104*Sheet1!D29</f>
        <v>1300</v>
      </c>
      <c r="E104" s="70">
        <f t="shared" si="4"/>
        <v>251.44659878022554</v>
      </c>
      <c r="O104" s="112">
        <f>Sheet1!F67</f>
        <v>2.5144659878022555</v>
      </c>
    </row>
    <row r="105" spans="1:15" ht="12.75">
      <c r="A105">
        <v>10.1</v>
      </c>
      <c r="B105" s="70">
        <f t="shared" si="3"/>
        <v>1569.500675415708</v>
      </c>
      <c r="C105" s="70">
        <f>A105*Sheet1!D29</f>
        <v>1313</v>
      </c>
      <c r="E105" s="70">
        <f t="shared" si="4"/>
        <v>256.5006754157081</v>
      </c>
      <c r="O105" s="112">
        <f>Sheet1!F67</f>
        <v>2.5144659878022555</v>
      </c>
    </row>
    <row r="106" spans="1:15" ht="12.75">
      <c r="A106">
        <v>10.2</v>
      </c>
      <c r="B106" s="70">
        <f t="shared" si="3"/>
        <v>1587.6050413709468</v>
      </c>
      <c r="C106" s="70">
        <f>A106*Sheet1!D29</f>
        <v>1326</v>
      </c>
      <c r="E106" s="70">
        <f t="shared" si="4"/>
        <v>261.60504137094665</v>
      </c>
      <c r="O106" s="112">
        <f>Sheet1!F67</f>
        <v>2.5144659878022555</v>
      </c>
    </row>
    <row r="107" spans="1:15" ht="12.75">
      <c r="A107">
        <v>10.3</v>
      </c>
      <c r="B107" s="70">
        <f t="shared" si="3"/>
        <v>1605.7596966459414</v>
      </c>
      <c r="C107" s="70">
        <f>A107*Sheet1!D29</f>
        <v>1339</v>
      </c>
      <c r="E107" s="70">
        <f t="shared" si="4"/>
        <v>266.75969664594135</v>
      </c>
      <c r="O107" s="112">
        <f>Sheet1!F67</f>
        <v>2.5144659878022555</v>
      </c>
    </row>
    <row r="108" spans="1:15" ht="12.75">
      <c r="A108">
        <v>10.4</v>
      </c>
      <c r="B108" s="70">
        <f t="shared" si="3"/>
        <v>1623.964641240692</v>
      </c>
      <c r="C108" s="70">
        <f>A108*Sheet1!D29</f>
        <v>1352</v>
      </c>
      <c r="E108" s="70">
        <f t="shared" si="4"/>
        <v>271.964641240692</v>
      </c>
      <c r="O108" s="112">
        <f>Sheet1!F67</f>
        <v>2.5144659878022555</v>
      </c>
    </row>
    <row r="109" spans="1:15" ht="12.75">
      <c r="A109">
        <v>10.5</v>
      </c>
      <c r="B109" s="70">
        <f t="shared" si="3"/>
        <v>1642.2198751551987</v>
      </c>
      <c r="C109" s="70">
        <f>A109*Sheet1!D29</f>
        <v>1365</v>
      </c>
      <c r="E109" s="70">
        <f t="shared" si="4"/>
        <v>277.2198751551987</v>
      </c>
      <c r="O109" s="112">
        <f>Sheet1!F67</f>
        <v>2.5144659878022555</v>
      </c>
    </row>
    <row r="110" spans="1:15" ht="12.75">
      <c r="A110">
        <v>10.6</v>
      </c>
      <c r="B110" s="70">
        <f t="shared" si="3"/>
        <v>1660.5253983894613</v>
      </c>
      <c r="C110" s="70">
        <f>A110*Sheet1!D29</f>
        <v>1378</v>
      </c>
      <c r="E110" s="70">
        <f t="shared" si="4"/>
        <v>282.52539838946143</v>
      </c>
      <c r="O110" s="112">
        <f>Sheet1!F67</f>
        <v>2.5144659878022555</v>
      </c>
    </row>
    <row r="111" spans="1:15" ht="12.75">
      <c r="A111">
        <v>10.7</v>
      </c>
      <c r="B111" s="70">
        <f t="shared" si="3"/>
        <v>1678.8812109434803</v>
      </c>
      <c r="C111" s="70">
        <f>A111*Sheet1!D29</f>
        <v>1391</v>
      </c>
      <c r="E111" s="70">
        <f t="shared" si="4"/>
        <v>287.8812109434802</v>
      </c>
      <c r="O111" s="112">
        <f>Sheet1!F67</f>
        <v>2.5144659878022555</v>
      </c>
    </row>
    <row r="112" spans="1:15" ht="12.75">
      <c r="A112">
        <v>10.8</v>
      </c>
      <c r="B112" s="70">
        <f t="shared" si="3"/>
        <v>1697.287312817255</v>
      </c>
      <c r="C112" s="70">
        <f>A112*Sheet1!D29</f>
        <v>1404</v>
      </c>
      <c r="E112" s="70">
        <f t="shared" si="4"/>
        <v>293.2873128172551</v>
      </c>
      <c r="O112" s="112">
        <f>Sheet1!F67</f>
        <v>2.5144659878022555</v>
      </c>
    </row>
    <row r="113" spans="1:15" ht="12.75">
      <c r="A113">
        <v>10.9</v>
      </c>
      <c r="B113" s="70">
        <f t="shared" si="3"/>
        <v>1715.743704010786</v>
      </c>
      <c r="C113" s="70">
        <f>A113*Sheet1!D29</f>
        <v>1417</v>
      </c>
      <c r="E113" s="70">
        <f t="shared" si="4"/>
        <v>298.74370401078596</v>
      </c>
      <c r="O113" s="112">
        <f>Sheet1!F67</f>
        <v>2.5144659878022555</v>
      </c>
    </row>
    <row r="114" spans="1:15" ht="12.75">
      <c r="A114">
        <v>11</v>
      </c>
      <c r="B114" s="70">
        <f t="shared" si="3"/>
        <v>1734.2503845240728</v>
      </c>
      <c r="C114" s="70">
        <f>A114*Sheet1!D29</f>
        <v>1430</v>
      </c>
      <c r="E114" s="70">
        <f t="shared" si="4"/>
        <v>304.2503845240729</v>
      </c>
      <c r="O114" s="112">
        <f>Sheet1!F67</f>
        <v>2.5144659878022555</v>
      </c>
    </row>
    <row r="115" spans="1:15" ht="12.75">
      <c r="A115">
        <v>11.1</v>
      </c>
      <c r="B115" s="70">
        <f t="shared" si="3"/>
        <v>1752.8073543571159</v>
      </c>
      <c r="C115" s="70">
        <f>A115*Sheet1!D29</f>
        <v>1443</v>
      </c>
      <c r="E115" s="70">
        <f t="shared" si="4"/>
        <v>309.8073543571159</v>
      </c>
      <c r="O115" s="112">
        <f>Sheet1!F67</f>
        <v>2.5144659878022555</v>
      </c>
    </row>
    <row r="116" spans="1:15" ht="12.75">
      <c r="A116">
        <v>11.2</v>
      </c>
      <c r="B116" s="70">
        <f t="shared" si="3"/>
        <v>1771.414613509915</v>
      </c>
      <c r="C116" s="70">
        <f>A116*Sheet1!D29</f>
        <v>1456</v>
      </c>
      <c r="E116" s="70">
        <f t="shared" si="4"/>
        <v>315.4146135099149</v>
      </c>
      <c r="O116" s="112">
        <f>Sheet1!F67</f>
        <v>2.5144659878022555</v>
      </c>
    </row>
    <row r="117" spans="1:15" ht="12.75">
      <c r="A117">
        <v>11.3</v>
      </c>
      <c r="B117" s="70">
        <f t="shared" si="3"/>
        <v>1790.07216198247</v>
      </c>
      <c r="C117" s="70">
        <f>A117*Sheet1!D29</f>
        <v>1469</v>
      </c>
      <c r="E117" s="70">
        <f t="shared" si="4"/>
        <v>321.07216198247005</v>
      </c>
      <c r="O117" s="112">
        <f>Sheet1!F67</f>
        <v>2.5144659878022555</v>
      </c>
    </row>
    <row r="118" spans="1:15" ht="12.75">
      <c r="A118">
        <v>11.4</v>
      </c>
      <c r="B118" s="70">
        <f t="shared" si="3"/>
        <v>1808.7799997747811</v>
      </c>
      <c r="C118" s="70">
        <f>A118*Sheet1!D29</f>
        <v>1482</v>
      </c>
      <c r="E118" s="70">
        <f t="shared" si="4"/>
        <v>326.7799997747811</v>
      </c>
      <c r="O118" s="112">
        <f>Sheet1!F67</f>
        <v>2.5144659878022555</v>
      </c>
    </row>
    <row r="119" spans="1:15" ht="12.75">
      <c r="A119">
        <v>11.5</v>
      </c>
      <c r="B119" s="70">
        <f t="shared" si="3"/>
        <v>1827.5381268868482</v>
      </c>
      <c r="C119" s="70">
        <f>A119*Sheet1!D29</f>
        <v>1495</v>
      </c>
      <c r="E119" s="70">
        <f t="shared" si="4"/>
        <v>332.5381268868483</v>
      </c>
      <c r="O119" s="112">
        <f>Sheet1!F67</f>
        <v>2.5144659878022555</v>
      </c>
    </row>
    <row r="120" spans="1:15" ht="12.75">
      <c r="A120">
        <v>11.6</v>
      </c>
      <c r="B120" s="70">
        <f t="shared" si="3"/>
        <v>1846.3465433186716</v>
      </c>
      <c r="C120" s="70">
        <f>A120*Sheet1!D29</f>
        <v>1508</v>
      </c>
      <c r="E120" s="70">
        <f t="shared" si="4"/>
        <v>338.3465433186715</v>
      </c>
      <c r="O120" s="112">
        <f>Sheet1!F67</f>
        <v>2.5144659878022555</v>
      </c>
    </row>
    <row r="121" spans="1:15" ht="12.75">
      <c r="A121">
        <v>11.7</v>
      </c>
      <c r="B121" s="70">
        <f t="shared" si="3"/>
        <v>1865.2052490702508</v>
      </c>
      <c r="C121" s="70">
        <f>A121*Sheet1!D29</f>
        <v>1521</v>
      </c>
      <c r="E121" s="70">
        <f t="shared" si="4"/>
        <v>344.2052490702507</v>
      </c>
      <c r="O121" s="112">
        <f>Sheet1!F67</f>
        <v>2.5144659878022555</v>
      </c>
    </row>
    <row r="122" spans="1:15" ht="12.75">
      <c r="A122">
        <v>11.8</v>
      </c>
      <c r="B122" s="70">
        <f t="shared" si="3"/>
        <v>1884.1142441415861</v>
      </c>
      <c r="C122" s="70">
        <f>A122*Sheet1!D29</f>
        <v>1534</v>
      </c>
      <c r="E122" s="70">
        <f t="shared" si="4"/>
        <v>350.1142441415861</v>
      </c>
      <c r="O122" s="112">
        <f>Sheet1!F67</f>
        <v>2.5144659878022555</v>
      </c>
    </row>
    <row r="123" spans="1:15" ht="12.75">
      <c r="A123">
        <v>11.9</v>
      </c>
      <c r="B123" s="70">
        <f t="shared" si="3"/>
        <v>1903.0735285326773</v>
      </c>
      <c r="C123" s="70">
        <f>A123*Sheet1!D29</f>
        <v>1547</v>
      </c>
      <c r="E123" s="70">
        <f t="shared" si="4"/>
        <v>356.0735285326774</v>
      </c>
      <c r="O123" s="112">
        <f>Sheet1!F67</f>
        <v>2.5144659878022555</v>
      </c>
    </row>
    <row r="124" spans="1:15" ht="12.75">
      <c r="A124">
        <v>12</v>
      </c>
      <c r="B124" s="70">
        <f t="shared" si="3"/>
        <v>1922.0831022435248</v>
      </c>
      <c r="C124" s="70">
        <f>A124*Sheet1!D29</f>
        <v>1560</v>
      </c>
      <c r="E124" s="70">
        <f t="shared" si="4"/>
        <v>362.08310224352476</v>
      </c>
      <c r="O124" s="112">
        <f>Sheet1!F67</f>
        <v>2.5144659878022555</v>
      </c>
    </row>
    <row r="125" spans="1:15" ht="12.75">
      <c r="A125">
        <v>12.1</v>
      </c>
      <c r="B125" s="70">
        <f t="shared" si="3"/>
        <v>1941.1429652741283</v>
      </c>
      <c r="C125" s="70">
        <f>A125*Sheet1!D29</f>
        <v>1573</v>
      </c>
      <c r="E125" s="70">
        <f t="shared" si="4"/>
        <v>368.14296527412824</v>
      </c>
      <c r="O125" s="112">
        <f>Sheet1!F67</f>
        <v>2.5144659878022555</v>
      </c>
    </row>
    <row r="126" spans="1:15" ht="12.75">
      <c r="A126">
        <v>12.2</v>
      </c>
      <c r="B126" s="70">
        <f t="shared" si="3"/>
        <v>1960.2531176244877</v>
      </c>
      <c r="C126" s="70">
        <f>A126*Sheet1!D29</f>
        <v>1586</v>
      </c>
      <c r="E126" s="70">
        <f t="shared" si="4"/>
        <v>374.25311762448763</v>
      </c>
      <c r="O126" s="112">
        <f>Sheet1!F67</f>
        <v>2.5144659878022555</v>
      </c>
    </row>
    <row r="127" spans="1:15" ht="12.75">
      <c r="A127">
        <v>12.3</v>
      </c>
      <c r="B127" s="70">
        <f t="shared" si="3"/>
        <v>1979.4135592946031</v>
      </c>
      <c r="C127" s="70">
        <f>A127*Sheet1!D29</f>
        <v>1599</v>
      </c>
      <c r="E127" s="70">
        <f t="shared" si="4"/>
        <v>380.41355929460326</v>
      </c>
      <c r="O127" s="112">
        <f>Sheet1!F67</f>
        <v>2.5144659878022555</v>
      </c>
    </row>
    <row r="128" spans="1:15" ht="12.75">
      <c r="A128">
        <v>12.4</v>
      </c>
      <c r="B128" s="70">
        <f t="shared" si="3"/>
        <v>1998.624290284475</v>
      </c>
      <c r="C128" s="70">
        <f>A128*Sheet1!D29</f>
        <v>1612</v>
      </c>
      <c r="E128" s="70">
        <f t="shared" si="4"/>
        <v>386.62429028447485</v>
      </c>
      <c r="O128" s="112">
        <f>Sheet1!F67</f>
        <v>2.5144659878022555</v>
      </c>
    </row>
    <row r="129" spans="1:15" ht="12.75">
      <c r="A129">
        <v>12.5</v>
      </c>
      <c r="B129" s="70">
        <f t="shared" si="3"/>
        <v>2017.8853105941025</v>
      </c>
      <c r="C129" s="70">
        <f>A129*Sheet1!D29</f>
        <v>1625</v>
      </c>
      <c r="E129" s="70">
        <f t="shared" si="4"/>
        <v>392.8853105941024</v>
      </c>
      <c r="O129" s="112">
        <f>Sheet1!F67</f>
        <v>2.5144659878022555</v>
      </c>
    </row>
    <row r="130" spans="1:15" ht="12.75">
      <c r="A130">
        <v>12.6</v>
      </c>
      <c r="B130" s="70">
        <f t="shared" si="3"/>
        <v>2037.196620223486</v>
      </c>
      <c r="C130" s="70">
        <f>A130*Sheet1!D29</f>
        <v>1638</v>
      </c>
      <c r="E130" s="70">
        <f t="shared" si="4"/>
        <v>399.19662022348604</v>
      </c>
      <c r="O130" s="112">
        <f>Sheet1!F67</f>
        <v>2.5144659878022555</v>
      </c>
    </row>
    <row r="131" spans="1:15" ht="12.75">
      <c r="A131">
        <v>12.7</v>
      </c>
      <c r="B131" s="70">
        <f t="shared" si="3"/>
        <v>2056.5582191726257</v>
      </c>
      <c r="C131" s="70">
        <f>A131*Sheet1!D29</f>
        <v>1651</v>
      </c>
      <c r="E131" s="70">
        <f t="shared" si="4"/>
        <v>405.5582191726258</v>
      </c>
      <c r="O131" s="112">
        <f>Sheet1!F67</f>
        <v>2.5144659878022555</v>
      </c>
    </row>
    <row r="132" spans="1:15" ht="12.75">
      <c r="A132">
        <v>12.8</v>
      </c>
      <c r="B132" s="70">
        <f t="shared" si="3"/>
        <v>2075.9701074415216</v>
      </c>
      <c r="C132" s="70">
        <f>A132*Sheet1!D29</f>
        <v>1664</v>
      </c>
      <c r="E132" s="70">
        <f t="shared" si="4"/>
        <v>411.97010744152163</v>
      </c>
      <c r="O132" s="112">
        <f>Sheet1!F67</f>
        <v>2.5144659878022555</v>
      </c>
    </row>
    <row r="133" spans="1:15" ht="12.75">
      <c r="A133">
        <v>12.9</v>
      </c>
      <c r="B133" s="70">
        <f aca="true" t="shared" si="5" ref="B133:B196">C133+E133</f>
        <v>2095.4322850301733</v>
      </c>
      <c r="C133" s="70">
        <f>A133*Sheet1!D29</f>
        <v>1677</v>
      </c>
      <c r="E133" s="70">
        <f aca="true" t="shared" si="6" ref="E133:E196">(A133*A133)*O133</f>
        <v>418.4322850301733</v>
      </c>
      <c r="O133" s="112">
        <f>Sheet1!F67</f>
        <v>2.5144659878022555</v>
      </c>
    </row>
    <row r="134" spans="1:15" ht="12.75">
      <c r="A134">
        <v>13</v>
      </c>
      <c r="B134" s="70">
        <f t="shared" si="5"/>
        <v>2114.9447519385812</v>
      </c>
      <c r="C134" s="70">
        <f>A134*Sheet1!D29</f>
        <v>1690</v>
      </c>
      <c r="E134" s="70">
        <f t="shared" si="6"/>
        <v>424.9447519385812</v>
      </c>
      <c r="O134" s="112">
        <f>Sheet1!F67</f>
        <v>2.5144659878022555</v>
      </c>
    </row>
    <row r="135" spans="1:15" ht="12.75">
      <c r="A135">
        <v>13.1</v>
      </c>
      <c r="B135" s="70">
        <f t="shared" si="5"/>
        <v>2134.507508166745</v>
      </c>
      <c r="C135" s="70">
        <f>A135*Sheet1!D29</f>
        <v>1703</v>
      </c>
      <c r="E135" s="70">
        <f t="shared" si="6"/>
        <v>431.507508166745</v>
      </c>
      <c r="O135" s="112">
        <f>Sheet1!F67</f>
        <v>2.5144659878022555</v>
      </c>
    </row>
    <row r="136" spans="1:15" ht="12.75">
      <c r="A136">
        <v>13.2</v>
      </c>
      <c r="B136" s="70">
        <f t="shared" si="5"/>
        <v>2154.1205537146648</v>
      </c>
      <c r="C136" s="70">
        <f>A136*Sheet1!D29</f>
        <v>1716</v>
      </c>
      <c r="E136" s="70">
        <f t="shared" si="6"/>
        <v>438.12055371466494</v>
      </c>
      <c r="O136" s="112">
        <f>Sheet1!F67</f>
        <v>2.5144659878022555</v>
      </c>
    </row>
    <row r="137" spans="1:15" ht="12.75">
      <c r="A137">
        <v>13.3</v>
      </c>
      <c r="B137" s="70">
        <f t="shared" si="5"/>
        <v>2173.783888582341</v>
      </c>
      <c r="C137" s="70">
        <f>A137*Sheet1!D29</f>
        <v>1729</v>
      </c>
      <c r="E137" s="70">
        <f t="shared" si="6"/>
        <v>444.78388858234104</v>
      </c>
      <c r="O137" s="112">
        <f>Sheet1!F67</f>
        <v>2.5144659878022555</v>
      </c>
    </row>
    <row r="138" spans="1:15" ht="12.75">
      <c r="A138">
        <v>13.4</v>
      </c>
      <c r="B138" s="70">
        <f t="shared" si="5"/>
        <v>2193.497512769773</v>
      </c>
      <c r="C138" s="70">
        <f>A138*Sheet1!D29</f>
        <v>1742</v>
      </c>
      <c r="E138" s="70">
        <f t="shared" si="6"/>
        <v>451.497512769773</v>
      </c>
      <c r="O138" s="112">
        <f>Sheet1!F67</f>
        <v>2.5144659878022555</v>
      </c>
    </row>
    <row r="139" spans="1:15" ht="12.75">
      <c r="A139">
        <v>13.5</v>
      </c>
      <c r="B139" s="70">
        <f t="shared" si="5"/>
        <v>2213.261426276961</v>
      </c>
      <c r="C139" s="70">
        <f>A139*Sheet1!D29</f>
        <v>1755</v>
      </c>
      <c r="E139" s="70">
        <f t="shared" si="6"/>
        <v>458.26142627696106</v>
      </c>
      <c r="O139" s="112">
        <f>Sheet1!F67</f>
        <v>2.5144659878022555</v>
      </c>
    </row>
    <row r="140" spans="1:15" ht="12.75">
      <c r="A140">
        <v>13.6</v>
      </c>
      <c r="B140" s="70">
        <f t="shared" si="5"/>
        <v>2233.075629103905</v>
      </c>
      <c r="C140" s="70">
        <f>A140*Sheet1!D29</f>
        <v>1768</v>
      </c>
      <c r="E140" s="70">
        <f t="shared" si="6"/>
        <v>465.0756291039051</v>
      </c>
      <c r="O140" s="112">
        <f>Sheet1!F67</f>
        <v>2.5144659878022555</v>
      </c>
    </row>
    <row r="141" spans="1:15" ht="12.75">
      <c r="A141">
        <v>13.7</v>
      </c>
      <c r="B141" s="70">
        <f t="shared" si="5"/>
        <v>2252.9401212506054</v>
      </c>
      <c r="C141" s="70">
        <f>A141*Sheet1!D29</f>
        <v>1781</v>
      </c>
      <c r="E141" s="70">
        <f t="shared" si="6"/>
        <v>471.9401212506053</v>
      </c>
      <c r="O141" s="112">
        <f>Sheet1!F67</f>
        <v>2.5144659878022555</v>
      </c>
    </row>
    <row r="142" spans="1:15" ht="12.75">
      <c r="A142">
        <v>13.8</v>
      </c>
      <c r="B142" s="70">
        <f t="shared" si="5"/>
        <v>2272.8549027170616</v>
      </c>
      <c r="C142" s="70">
        <f>A142*Sheet1!D29</f>
        <v>1794</v>
      </c>
      <c r="E142" s="70">
        <f t="shared" si="6"/>
        <v>478.8549027170616</v>
      </c>
      <c r="O142" s="112">
        <f>Sheet1!F67</f>
        <v>2.5144659878022555</v>
      </c>
    </row>
    <row r="143" spans="1:15" ht="12.75">
      <c r="A143">
        <v>13.9</v>
      </c>
      <c r="B143" s="70">
        <f t="shared" si="5"/>
        <v>2292.819973503274</v>
      </c>
      <c r="C143" s="70">
        <f>A143*Sheet1!D29</f>
        <v>1807</v>
      </c>
      <c r="E143" s="70">
        <f t="shared" si="6"/>
        <v>485.8199735032738</v>
      </c>
      <c r="O143" s="112">
        <f>Sheet1!F67</f>
        <v>2.5144659878022555</v>
      </c>
    </row>
    <row r="144" spans="1:15" ht="12.75">
      <c r="A144">
        <v>14</v>
      </c>
      <c r="B144" s="70">
        <f t="shared" si="5"/>
        <v>2312.8353336092423</v>
      </c>
      <c r="C144" s="70">
        <f>A144*Sheet1!D29</f>
        <v>1820</v>
      </c>
      <c r="E144" s="70">
        <f t="shared" si="6"/>
        <v>492.83533360924207</v>
      </c>
      <c r="O144" s="112">
        <f>Sheet1!F67</f>
        <v>2.5144659878022555</v>
      </c>
    </row>
    <row r="145" spans="1:15" ht="12.75">
      <c r="A145">
        <v>14.1</v>
      </c>
      <c r="B145" s="70">
        <f t="shared" si="5"/>
        <v>2332.9009830349664</v>
      </c>
      <c r="C145" s="70">
        <f>A145*Sheet1!D29</f>
        <v>1833</v>
      </c>
      <c r="E145" s="70">
        <f t="shared" si="6"/>
        <v>499.90098303496643</v>
      </c>
      <c r="O145" s="112">
        <f>Sheet1!F67</f>
        <v>2.5144659878022555</v>
      </c>
    </row>
    <row r="146" spans="1:15" ht="12.75">
      <c r="A146">
        <v>14.2</v>
      </c>
      <c r="B146" s="70">
        <f t="shared" si="5"/>
        <v>2353.016921780447</v>
      </c>
      <c r="C146" s="70">
        <f>A146*Sheet1!D29</f>
        <v>1846</v>
      </c>
      <c r="E146" s="70">
        <f t="shared" si="6"/>
        <v>507.01692178044675</v>
      </c>
      <c r="O146" s="112">
        <f>Sheet1!F67</f>
        <v>2.5144659878022555</v>
      </c>
    </row>
    <row r="147" spans="1:15" ht="12.75">
      <c r="A147">
        <v>14.3</v>
      </c>
      <c r="B147" s="70">
        <f t="shared" si="5"/>
        <v>2373.183149845683</v>
      </c>
      <c r="C147" s="70">
        <f>A147*Sheet1!D29</f>
        <v>1859</v>
      </c>
      <c r="E147" s="70">
        <f t="shared" si="6"/>
        <v>514.1831498456833</v>
      </c>
      <c r="O147" s="112">
        <f>Sheet1!F67</f>
        <v>2.5144659878022555</v>
      </c>
    </row>
    <row r="148" spans="1:15" ht="12.75">
      <c r="A148">
        <v>14.4</v>
      </c>
      <c r="B148" s="70">
        <f t="shared" si="5"/>
        <v>2393.3996672306757</v>
      </c>
      <c r="C148" s="70">
        <f>A148*Sheet1!D29</f>
        <v>1872</v>
      </c>
      <c r="E148" s="70">
        <f t="shared" si="6"/>
        <v>521.3996672306757</v>
      </c>
      <c r="O148" s="112">
        <f>Sheet1!F67</f>
        <v>2.5144659878022555</v>
      </c>
    </row>
    <row r="149" spans="1:15" ht="12.75">
      <c r="A149">
        <v>14.5</v>
      </c>
      <c r="B149" s="70">
        <f t="shared" si="5"/>
        <v>2413.666473935424</v>
      </c>
      <c r="C149" s="70">
        <f>A149*Sheet1!D29</f>
        <v>1885</v>
      </c>
      <c r="E149" s="70">
        <f t="shared" si="6"/>
        <v>528.6664739354242</v>
      </c>
      <c r="O149" s="112">
        <f>Sheet1!F67</f>
        <v>2.5144659878022555</v>
      </c>
    </row>
    <row r="150" spans="1:15" ht="12.75">
      <c r="A150">
        <v>14.6</v>
      </c>
      <c r="B150" s="70">
        <f t="shared" si="5"/>
        <v>2433.983569959929</v>
      </c>
      <c r="C150" s="70">
        <f>A150*Sheet1!D29</f>
        <v>1898</v>
      </c>
      <c r="E150" s="70">
        <f t="shared" si="6"/>
        <v>535.9835699599288</v>
      </c>
      <c r="O150" s="112">
        <f>Sheet1!F67</f>
        <v>2.5144659878022555</v>
      </c>
    </row>
    <row r="151" spans="1:15" ht="12.75">
      <c r="A151">
        <v>14.7</v>
      </c>
      <c r="B151" s="70">
        <f t="shared" si="5"/>
        <v>2454.3509553041895</v>
      </c>
      <c r="C151" s="70">
        <f>A151*Sheet1!D29</f>
        <v>1911</v>
      </c>
      <c r="E151" s="70">
        <f t="shared" si="6"/>
        <v>543.3509553041894</v>
      </c>
      <c r="O151" s="112">
        <f>Sheet1!F67</f>
        <v>2.5144659878022555</v>
      </c>
    </row>
    <row r="152" spans="1:15" ht="12.75">
      <c r="A152">
        <v>14.8</v>
      </c>
      <c r="B152" s="70">
        <f t="shared" si="5"/>
        <v>2474.7686299682064</v>
      </c>
      <c r="C152" s="70">
        <f>A152*Sheet1!D29</f>
        <v>1924</v>
      </c>
      <c r="E152" s="70">
        <f t="shared" si="6"/>
        <v>550.7686299682061</v>
      </c>
      <c r="O152" s="112">
        <f>Sheet1!F67</f>
        <v>2.5144659878022555</v>
      </c>
    </row>
    <row r="153" spans="1:15" ht="12.75">
      <c r="A153">
        <v>14.9</v>
      </c>
      <c r="B153" s="70">
        <f t="shared" si="5"/>
        <v>2495.2365939519786</v>
      </c>
      <c r="C153" s="70">
        <f>A153*Sheet1!D29</f>
        <v>1937</v>
      </c>
      <c r="E153" s="70">
        <f t="shared" si="6"/>
        <v>558.2365939519788</v>
      </c>
      <c r="O153" s="112">
        <f>Sheet1!F67</f>
        <v>2.5144659878022555</v>
      </c>
    </row>
    <row r="154" spans="1:15" ht="12.75">
      <c r="A154">
        <v>15</v>
      </c>
      <c r="B154" s="70">
        <f t="shared" si="5"/>
        <v>2515.7548472555072</v>
      </c>
      <c r="C154" s="70">
        <f>A154*Sheet1!D29</f>
        <v>1950</v>
      </c>
      <c r="E154" s="70">
        <f t="shared" si="6"/>
        <v>565.7548472555075</v>
      </c>
      <c r="O154" s="112">
        <f>Sheet1!F67</f>
        <v>2.5144659878022555</v>
      </c>
    </row>
    <row r="155" spans="1:15" ht="12.75">
      <c r="A155">
        <v>15.1</v>
      </c>
      <c r="B155" s="70">
        <f t="shared" si="5"/>
        <v>2536.323389878792</v>
      </c>
      <c r="C155" s="70">
        <f>A155*Sheet1!D29</f>
        <v>1963</v>
      </c>
      <c r="E155" s="70">
        <f t="shared" si="6"/>
        <v>573.3233898787922</v>
      </c>
      <c r="O155" s="112">
        <f>Sheet1!F67</f>
        <v>2.5144659878022555</v>
      </c>
    </row>
    <row r="156" spans="1:15" ht="12.75">
      <c r="A156">
        <v>15.2</v>
      </c>
      <c r="B156" s="70">
        <f t="shared" si="5"/>
        <v>2556.9422218218333</v>
      </c>
      <c r="C156" s="70">
        <f>A156*Sheet1!D29</f>
        <v>1976</v>
      </c>
      <c r="E156" s="70">
        <f t="shared" si="6"/>
        <v>580.9422218218331</v>
      </c>
      <c r="O156" s="112">
        <f>Sheet1!F67</f>
        <v>2.5144659878022555</v>
      </c>
    </row>
    <row r="157" spans="1:15" ht="12.75">
      <c r="A157">
        <v>15.3</v>
      </c>
      <c r="B157" s="70">
        <f t="shared" si="5"/>
        <v>2577.61134308463</v>
      </c>
      <c r="C157" s="70">
        <f>A157*Sheet1!D29</f>
        <v>1989</v>
      </c>
      <c r="E157" s="70">
        <f t="shared" si="6"/>
        <v>588.6113430846301</v>
      </c>
      <c r="O157" s="112">
        <f>Sheet1!F67</f>
        <v>2.5144659878022555</v>
      </c>
    </row>
    <row r="158" spans="1:15" ht="12.75">
      <c r="A158">
        <v>15.4</v>
      </c>
      <c r="B158" s="70">
        <f t="shared" si="5"/>
        <v>2598.3307536671828</v>
      </c>
      <c r="C158" s="70">
        <f>A158*Sheet1!D29</f>
        <v>2002</v>
      </c>
      <c r="E158" s="70">
        <f t="shared" si="6"/>
        <v>596.330753667183</v>
      </c>
      <c r="O158" s="112">
        <f>Sheet1!F67</f>
        <v>2.5144659878022555</v>
      </c>
    </row>
    <row r="159" spans="1:15" ht="12.75">
      <c r="A159">
        <v>15.5</v>
      </c>
      <c r="B159" s="70">
        <f t="shared" si="5"/>
        <v>2619.100453569492</v>
      </c>
      <c r="C159" s="70">
        <f>A159*Sheet1!D29</f>
        <v>2015</v>
      </c>
      <c r="E159" s="70">
        <f t="shared" si="6"/>
        <v>604.1004535694918</v>
      </c>
      <c r="O159" s="112">
        <f>Sheet1!F67</f>
        <v>2.5144659878022555</v>
      </c>
    </row>
    <row r="160" spans="1:15" ht="12.75">
      <c r="A160">
        <v>15.6</v>
      </c>
      <c r="B160" s="70">
        <f t="shared" si="5"/>
        <v>2639.920442791557</v>
      </c>
      <c r="C160" s="70">
        <f>A160*Sheet1!D29</f>
        <v>2028</v>
      </c>
      <c r="E160" s="70">
        <f t="shared" si="6"/>
        <v>611.9204427915569</v>
      </c>
      <c r="O160" s="112">
        <f>Sheet1!F67</f>
        <v>2.5144659878022555</v>
      </c>
    </row>
    <row r="161" spans="1:15" ht="12.75">
      <c r="A161">
        <v>15.7</v>
      </c>
      <c r="B161" s="70">
        <f t="shared" si="5"/>
        <v>2660.790721333378</v>
      </c>
      <c r="C161" s="70">
        <f>A161*Sheet1!D29</f>
        <v>2041</v>
      </c>
      <c r="E161" s="70">
        <f t="shared" si="6"/>
        <v>619.7907213333779</v>
      </c>
      <c r="O161" s="112">
        <f>Sheet1!F67</f>
        <v>2.5144659878022555</v>
      </c>
    </row>
    <row r="162" spans="1:15" ht="12.75">
      <c r="A162">
        <v>15.8</v>
      </c>
      <c r="B162" s="70">
        <f t="shared" si="5"/>
        <v>2681.711289194955</v>
      </c>
      <c r="C162" s="70">
        <f>A162*Sheet1!D29</f>
        <v>2054</v>
      </c>
      <c r="E162" s="70">
        <f t="shared" si="6"/>
        <v>627.711289194955</v>
      </c>
      <c r="O162" s="112">
        <f>Sheet1!F67</f>
        <v>2.5144659878022555</v>
      </c>
    </row>
    <row r="163" spans="1:15" ht="12.75">
      <c r="A163">
        <v>15.9</v>
      </c>
      <c r="B163" s="70">
        <f t="shared" si="5"/>
        <v>2702.682146376288</v>
      </c>
      <c r="C163" s="70">
        <f>A163*Sheet1!D29</f>
        <v>2067</v>
      </c>
      <c r="E163" s="70">
        <f t="shared" si="6"/>
        <v>635.6821463762882</v>
      </c>
      <c r="O163" s="112">
        <f>Sheet1!F67</f>
        <v>2.5144659878022555</v>
      </c>
    </row>
    <row r="164" spans="1:15" ht="12.75">
      <c r="A164">
        <v>16</v>
      </c>
      <c r="B164" s="70">
        <f t="shared" si="5"/>
        <v>2723.7032928773774</v>
      </c>
      <c r="C164" s="70">
        <f>A164*Sheet1!D29</f>
        <v>2080</v>
      </c>
      <c r="E164" s="70">
        <f t="shared" si="6"/>
        <v>643.7032928773774</v>
      </c>
      <c r="O164" s="112">
        <f>Sheet1!F67</f>
        <v>2.5144659878022555</v>
      </c>
    </row>
    <row r="165" spans="1:15" ht="12.75">
      <c r="A165">
        <v>16.1</v>
      </c>
      <c r="B165" s="70">
        <f t="shared" si="5"/>
        <v>2744.7747286982226</v>
      </c>
      <c r="C165" s="70">
        <f>A165*Sheet1!D29</f>
        <v>2093</v>
      </c>
      <c r="E165" s="70">
        <f t="shared" si="6"/>
        <v>651.7747286982227</v>
      </c>
      <c r="O165" s="112">
        <f>Sheet1!F67</f>
        <v>2.5144659878022555</v>
      </c>
    </row>
    <row r="166" spans="1:15" ht="12.75">
      <c r="A166">
        <v>16.2</v>
      </c>
      <c r="B166" s="70">
        <f t="shared" si="5"/>
        <v>2765.896453838824</v>
      </c>
      <c r="C166" s="70">
        <f>A166*Sheet1!D29</f>
        <v>2106</v>
      </c>
      <c r="E166" s="70">
        <f t="shared" si="6"/>
        <v>659.896453838824</v>
      </c>
      <c r="O166" s="112">
        <f>Sheet1!F67</f>
        <v>2.5144659878022555</v>
      </c>
    </row>
    <row r="167" spans="1:15" ht="12.75">
      <c r="A167">
        <v>16.3</v>
      </c>
      <c r="B167" s="70">
        <f t="shared" si="5"/>
        <v>2787.0684682991814</v>
      </c>
      <c r="C167" s="70">
        <f>A167*Sheet1!D29</f>
        <v>2119</v>
      </c>
      <c r="E167" s="70">
        <f t="shared" si="6"/>
        <v>668.0684682991813</v>
      </c>
      <c r="O167" s="112">
        <f>Sheet1!F67</f>
        <v>2.5144659878022555</v>
      </c>
    </row>
    <row r="168" spans="1:15" ht="12.75">
      <c r="A168">
        <v>16.4</v>
      </c>
      <c r="B168" s="70">
        <f t="shared" si="5"/>
        <v>2808.2907720792946</v>
      </c>
      <c r="C168" s="70">
        <f>A168*Sheet1!D29</f>
        <v>2132</v>
      </c>
      <c r="E168" s="70">
        <f t="shared" si="6"/>
        <v>676.2907720792946</v>
      </c>
      <c r="O168" s="112">
        <f>Sheet1!F67</f>
        <v>2.5144659878022555</v>
      </c>
    </row>
    <row r="169" spans="1:15" ht="12.75">
      <c r="A169">
        <v>16.5</v>
      </c>
      <c r="B169" s="70">
        <f t="shared" si="5"/>
        <v>2829.563365179164</v>
      </c>
      <c r="C169" s="70">
        <f>A169*Sheet1!D29</f>
        <v>2145</v>
      </c>
      <c r="E169" s="70">
        <f t="shared" si="6"/>
        <v>684.5633651791641</v>
      </c>
      <c r="O169" s="112">
        <f>Sheet1!F67</f>
        <v>2.5144659878022555</v>
      </c>
    </row>
    <row r="170" spans="1:15" ht="12.75">
      <c r="A170">
        <v>16.6</v>
      </c>
      <c r="B170" s="70">
        <f t="shared" si="5"/>
        <v>2850.88624759879</v>
      </c>
      <c r="C170" s="70">
        <f>A170*Sheet1!D29</f>
        <v>2158</v>
      </c>
      <c r="E170" s="70">
        <f t="shared" si="6"/>
        <v>692.8862475987896</v>
      </c>
      <c r="O170" s="112">
        <f>Sheet1!F67</f>
        <v>2.5144659878022555</v>
      </c>
    </row>
    <row r="171" spans="1:15" ht="12.75">
      <c r="A171">
        <v>16.7</v>
      </c>
      <c r="B171" s="70">
        <f t="shared" si="5"/>
        <v>2872.259419338171</v>
      </c>
      <c r="C171" s="70">
        <f>A171*Sheet1!D29</f>
        <v>2171</v>
      </c>
      <c r="E171" s="70">
        <f t="shared" si="6"/>
        <v>701.259419338171</v>
      </c>
      <c r="O171" s="112">
        <f>Sheet1!F67</f>
        <v>2.5144659878022555</v>
      </c>
    </row>
    <row r="172" spans="1:15" ht="12.75">
      <c r="A172">
        <v>16.8</v>
      </c>
      <c r="B172" s="70">
        <f t="shared" si="5"/>
        <v>2893.6828803973085</v>
      </c>
      <c r="C172" s="70">
        <f>A172*Sheet1!D29</f>
        <v>2184</v>
      </c>
      <c r="E172" s="70">
        <f t="shared" si="6"/>
        <v>709.6828803973086</v>
      </c>
      <c r="O172" s="112">
        <f>Sheet1!F67</f>
        <v>2.5144659878022555</v>
      </c>
    </row>
    <row r="173" spans="1:15" ht="12.75">
      <c r="A173">
        <v>16.9</v>
      </c>
      <c r="B173" s="70">
        <f t="shared" si="5"/>
        <v>2915.1566307762023</v>
      </c>
      <c r="C173" s="70">
        <f>A173*Sheet1!D29</f>
        <v>2197</v>
      </c>
      <c r="E173" s="70">
        <f t="shared" si="6"/>
        <v>718.1566307762021</v>
      </c>
      <c r="O173" s="112">
        <f>Sheet1!F67</f>
        <v>2.5144659878022555</v>
      </c>
    </row>
    <row r="174" spans="1:15" ht="12.75">
      <c r="A174">
        <v>17</v>
      </c>
      <c r="B174" s="70">
        <f t="shared" si="5"/>
        <v>2936.680670474852</v>
      </c>
      <c r="C174" s="70">
        <f>A174*Sheet1!D29</f>
        <v>2210</v>
      </c>
      <c r="E174" s="70">
        <f t="shared" si="6"/>
        <v>726.6806704748518</v>
      </c>
      <c r="O174" s="112">
        <f>Sheet1!F67</f>
        <v>2.5144659878022555</v>
      </c>
    </row>
    <row r="175" spans="1:15" ht="12.75">
      <c r="A175">
        <v>17.1</v>
      </c>
      <c r="B175" s="70">
        <f t="shared" si="5"/>
        <v>2958.254999493258</v>
      </c>
      <c r="C175" s="70">
        <f>A175*Sheet1!D29</f>
        <v>2223</v>
      </c>
      <c r="E175" s="70">
        <f t="shared" si="6"/>
        <v>735.2549994932576</v>
      </c>
      <c r="O175" s="112">
        <f>Sheet1!F67</f>
        <v>2.5144659878022555</v>
      </c>
    </row>
    <row r="176" spans="1:15" ht="12.75">
      <c r="A176">
        <v>17.2</v>
      </c>
      <c r="B176" s="70">
        <f t="shared" si="5"/>
        <v>2979.879617831419</v>
      </c>
      <c r="C176" s="70">
        <f>A176*Sheet1!D29</f>
        <v>2236</v>
      </c>
      <c r="E176" s="70">
        <f t="shared" si="6"/>
        <v>743.8796178314192</v>
      </c>
      <c r="O176" s="112">
        <f>Sheet1!F67</f>
        <v>2.5144659878022555</v>
      </c>
    </row>
    <row r="177" spans="1:15" ht="12.75">
      <c r="A177">
        <v>17.3</v>
      </c>
      <c r="B177" s="70">
        <f t="shared" si="5"/>
        <v>3001.5545254893373</v>
      </c>
      <c r="C177" s="70">
        <f>A177*Sheet1!D29</f>
        <v>2249</v>
      </c>
      <c r="E177" s="70">
        <f t="shared" si="6"/>
        <v>752.5545254893372</v>
      </c>
      <c r="O177" s="112">
        <f>Sheet1!F67</f>
        <v>2.5144659878022555</v>
      </c>
    </row>
    <row r="178" spans="1:15" ht="12.75">
      <c r="A178">
        <v>17.4</v>
      </c>
      <c r="B178" s="70">
        <f t="shared" si="5"/>
        <v>3023.2797224670107</v>
      </c>
      <c r="C178" s="70">
        <f>A178*Sheet1!D29</f>
        <v>2262</v>
      </c>
      <c r="E178" s="70">
        <f t="shared" si="6"/>
        <v>761.2797224670107</v>
      </c>
      <c r="O178" s="112">
        <f>Sheet1!F67</f>
        <v>2.5144659878022555</v>
      </c>
    </row>
    <row r="179" spans="1:15" ht="12.75">
      <c r="A179">
        <v>17.5</v>
      </c>
      <c r="B179" s="70">
        <f t="shared" si="5"/>
        <v>3045.055208764441</v>
      </c>
      <c r="C179" s="70">
        <f>A179*Sheet1!D29</f>
        <v>2275</v>
      </c>
      <c r="E179" s="70">
        <f t="shared" si="6"/>
        <v>770.0552087644407</v>
      </c>
      <c r="O179" s="112">
        <f>Sheet1!F67</f>
        <v>2.5144659878022555</v>
      </c>
    </row>
    <row r="180" spans="1:15" ht="12.75">
      <c r="A180">
        <v>17.6</v>
      </c>
      <c r="B180" s="70">
        <f t="shared" si="5"/>
        <v>3066.880984381627</v>
      </c>
      <c r="C180" s="70">
        <f>A180*Sheet1!D29</f>
        <v>2288</v>
      </c>
      <c r="E180" s="70">
        <f t="shared" si="6"/>
        <v>778.8809843816268</v>
      </c>
      <c r="O180" s="112">
        <f>Sheet1!F67</f>
        <v>2.5144659878022555</v>
      </c>
    </row>
    <row r="181" spans="1:15" ht="12.75">
      <c r="A181">
        <v>17.7</v>
      </c>
      <c r="B181" s="70">
        <f t="shared" si="5"/>
        <v>3088.7570493185685</v>
      </c>
      <c r="C181" s="70">
        <f>A181*Sheet1!D29</f>
        <v>2301</v>
      </c>
      <c r="E181" s="70">
        <f t="shared" si="6"/>
        <v>787.7570493185685</v>
      </c>
      <c r="O181" s="112">
        <f>Sheet1!F67</f>
        <v>2.5144659878022555</v>
      </c>
    </row>
    <row r="182" spans="1:15" ht="12.75">
      <c r="A182">
        <v>17.8</v>
      </c>
      <c r="B182" s="70">
        <f t="shared" si="5"/>
        <v>3110.6834035752668</v>
      </c>
      <c r="C182" s="70">
        <f>A182*Sheet1!D29</f>
        <v>2314</v>
      </c>
      <c r="E182" s="70">
        <f t="shared" si="6"/>
        <v>796.6834035752668</v>
      </c>
      <c r="O182" s="112">
        <f>Sheet1!F67</f>
        <v>2.5144659878022555</v>
      </c>
    </row>
    <row r="183" spans="1:15" ht="12.75">
      <c r="A183">
        <v>17.9</v>
      </c>
      <c r="B183" s="70">
        <f t="shared" si="5"/>
        <v>3132.6600471517204</v>
      </c>
      <c r="C183" s="70">
        <f>A183*Sheet1!D29</f>
        <v>2327</v>
      </c>
      <c r="E183" s="70">
        <f t="shared" si="6"/>
        <v>805.6600471517206</v>
      </c>
      <c r="O183" s="112">
        <f>Sheet1!F67</f>
        <v>2.5144659878022555</v>
      </c>
    </row>
    <row r="184" spans="1:15" ht="12.75">
      <c r="A184">
        <v>18</v>
      </c>
      <c r="B184" s="70">
        <f t="shared" si="5"/>
        <v>3154.686980047931</v>
      </c>
      <c r="C184" s="70">
        <f>A184*Sheet1!D29</f>
        <v>2340</v>
      </c>
      <c r="E184" s="70">
        <f t="shared" si="6"/>
        <v>814.6869800479308</v>
      </c>
      <c r="O184" s="112">
        <f>Sheet1!F67</f>
        <v>2.5144659878022555</v>
      </c>
    </row>
    <row r="185" spans="1:15" ht="12.75">
      <c r="A185">
        <v>18.1</v>
      </c>
      <c r="B185" s="70">
        <f t="shared" si="5"/>
        <v>3176.764202263897</v>
      </c>
      <c r="C185" s="70">
        <f>A185*Sheet1!D29</f>
        <v>2353</v>
      </c>
      <c r="E185" s="70">
        <f t="shared" si="6"/>
        <v>823.7642022638971</v>
      </c>
      <c r="O185" s="112">
        <f>Sheet1!F67</f>
        <v>2.5144659878022555</v>
      </c>
    </row>
    <row r="186" spans="1:15" ht="12.75">
      <c r="A186">
        <v>18.2</v>
      </c>
      <c r="B186" s="70">
        <f t="shared" si="5"/>
        <v>3198.891713799619</v>
      </c>
      <c r="C186" s="70">
        <f>A186*Sheet1!D29</f>
        <v>2366</v>
      </c>
      <c r="E186" s="70">
        <f t="shared" si="6"/>
        <v>832.891713799619</v>
      </c>
      <c r="O186" s="112">
        <f>Sheet1!F67</f>
        <v>2.5144659878022555</v>
      </c>
    </row>
    <row r="187" spans="1:15" ht="12.75">
      <c r="A187">
        <v>18.3</v>
      </c>
      <c r="B187" s="70">
        <f t="shared" si="5"/>
        <v>3221.0695146550975</v>
      </c>
      <c r="C187" s="70">
        <f>A187*Sheet1!D29</f>
        <v>2379</v>
      </c>
      <c r="E187" s="70">
        <f t="shared" si="6"/>
        <v>842.0695146550975</v>
      </c>
      <c r="O187" s="112">
        <f>Sheet1!F67</f>
        <v>2.5144659878022555</v>
      </c>
    </row>
    <row r="188" spans="1:15" ht="12.75">
      <c r="A188">
        <v>18.4</v>
      </c>
      <c r="B188" s="70">
        <f t="shared" si="5"/>
        <v>3243.2976048303317</v>
      </c>
      <c r="C188" s="70">
        <f>A188*Sheet1!D29</f>
        <v>2392</v>
      </c>
      <c r="E188" s="70">
        <f t="shared" si="6"/>
        <v>851.2976048303315</v>
      </c>
      <c r="O188" s="112">
        <f>Sheet1!F67</f>
        <v>2.5144659878022555</v>
      </c>
    </row>
    <row r="189" spans="1:15" ht="12.75">
      <c r="A189">
        <v>18.5</v>
      </c>
      <c r="B189" s="70">
        <f t="shared" si="5"/>
        <v>3265.5759843253218</v>
      </c>
      <c r="C189" s="70">
        <f>A189*Sheet1!D29</f>
        <v>2405</v>
      </c>
      <c r="E189" s="70">
        <f t="shared" si="6"/>
        <v>860.575984325322</v>
      </c>
      <c r="O189" s="112">
        <f>Sheet1!F67</f>
        <v>2.5144659878022555</v>
      </c>
    </row>
    <row r="190" spans="1:15" ht="12.75">
      <c r="A190">
        <v>18.6</v>
      </c>
      <c r="B190" s="70">
        <f t="shared" si="5"/>
        <v>3287.904653140068</v>
      </c>
      <c r="C190" s="70">
        <f>A190*Sheet1!D29</f>
        <v>2418</v>
      </c>
      <c r="E190" s="70">
        <f t="shared" si="6"/>
        <v>869.9046531400684</v>
      </c>
      <c r="O190" s="112">
        <f>Sheet1!F67</f>
        <v>2.5144659878022555</v>
      </c>
    </row>
    <row r="191" spans="1:15" ht="12.75">
      <c r="A191">
        <v>18.7</v>
      </c>
      <c r="B191" s="70">
        <f t="shared" si="5"/>
        <v>3310.283611274571</v>
      </c>
      <c r="C191" s="70">
        <f>A191*Sheet1!D29</f>
        <v>2431</v>
      </c>
      <c r="E191" s="70">
        <f t="shared" si="6"/>
        <v>879.2836112745707</v>
      </c>
      <c r="O191" s="112">
        <f>Sheet1!F67</f>
        <v>2.5144659878022555</v>
      </c>
    </row>
    <row r="192" spans="1:15" ht="12.75">
      <c r="A192">
        <v>18.8</v>
      </c>
      <c r="B192" s="70">
        <f t="shared" si="5"/>
        <v>3332.7128587288294</v>
      </c>
      <c r="C192" s="70">
        <f>A192*Sheet1!D29</f>
        <v>2444</v>
      </c>
      <c r="E192" s="70">
        <f t="shared" si="6"/>
        <v>888.7128587288294</v>
      </c>
      <c r="O192" s="112">
        <f>Sheet1!F67</f>
        <v>2.5144659878022555</v>
      </c>
    </row>
    <row r="193" spans="1:15" ht="12.75">
      <c r="A193">
        <v>18.9</v>
      </c>
      <c r="B193" s="70">
        <f t="shared" si="5"/>
        <v>3355.1923955028433</v>
      </c>
      <c r="C193" s="70">
        <f>A193*Sheet1!D29</f>
        <v>2457</v>
      </c>
      <c r="E193" s="70">
        <f t="shared" si="6"/>
        <v>898.1923955028435</v>
      </c>
      <c r="O193" s="112">
        <f>Sheet1!F67</f>
        <v>2.5144659878022555</v>
      </c>
    </row>
    <row r="194" spans="1:15" ht="12.75">
      <c r="A194">
        <v>19</v>
      </c>
      <c r="B194" s="70">
        <f t="shared" si="5"/>
        <v>3377.722221596614</v>
      </c>
      <c r="C194" s="70">
        <f>A194*Sheet1!D29</f>
        <v>2470</v>
      </c>
      <c r="E194" s="70">
        <f t="shared" si="6"/>
        <v>907.7222215966142</v>
      </c>
      <c r="O194" s="112">
        <f>Sheet1!F67</f>
        <v>2.5144659878022555</v>
      </c>
    </row>
    <row r="195" spans="1:15" ht="12.75">
      <c r="A195">
        <v>19.1</v>
      </c>
      <c r="B195" s="70">
        <f t="shared" si="5"/>
        <v>3400.302337010141</v>
      </c>
      <c r="C195" s="70">
        <f>A195*Sheet1!D29</f>
        <v>2483</v>
      </c>
      <c r="E195" s="70">
        <f t="shared" si="6"/>
        <v>917.302337010141</v>
      </c>
      <c r="O195" s="112">
        <f>Sheet1!F67</f>
        <v>2.5144659878022555</v>
      </c>
    </row>
    <row r="196" spans="1:15" ht="12.75">
      <c r="A196">
        <v>19.2</v>
      </c>
      <c r="B196" s="70">
        <f t="shared" si="5"/>
        <v>3422.9327417434233</v>
      </c>
      <c r="C196" s="70">
        <f>A196*Sheet1!D29</f>
        <v>2496</v>
      </c>
      <c r="E196" s="70">
        <f t="shared" si="6"/>
        <v>926.9327417434234</v>
      </c>
      <c r="O196" s="112">
        <f>Sheet1!F67</f>
        <v>2.5144659878022555</v>
      </c>
    </row>
    <row r="197" spans="1:15" ht="12.75">
      <c r="A197">
        <v>19.3</v>
      </c>
      <c r="B197" s="70">
        <f aca="true" t="shared" si="7" ref="B197:B260">C197+E197</f>
        <v>3445.613435796462</v>
      </c>
      <c r="C197" s="70">
        <f>A197*Sheet1!D29</f>
        <v>2509</v>
      </c>
      <c r="E197" s="70">
        <f aca="true" t="shared" si="8" ref="E197:E260">(A197*A197)*O197</f>
        <v>936.6134357964622</v>
      </c>
      <c r="O197" s="112">
        <f>Sheet1!F67</f>
        <v>2.5144659878022555</v>
      </c>
    </row>
    <row r="198" spans="1:15" ht="12.75">
      <c r="A198">
        <v>19.4</v>
      </c>
      <c r="B198" s="70">
        <f t="shared" si="7"/>
        <v>3468.344419169257</v>
      </c>
      <c r="C198" s="70">
        <f>A198*Sheet1!D29</f>
        <v>2522</v>
      </c>
      <c r="E198" s="70">
        <f t="shared" si="8"/>
        <v>946.3444191692568</v>
      </c>
      <c r="O198" s="112">
        <f>Sheet1!F67</f>
        <v>2.5144659878022555</v>
      </c>
    </row>
    <row r="199" spans="1:15" ht="12.75">
      <c r="A199">
        <v>19.5</v>
      </c>
      <c r="B199" s="70">
        <f t="shared" si="7"/>
        <v>3491.125691861808</v>
      </c>
      <c r="C199" s="70">
        <f>A199*Sheet1!D29</f>
        <v>2535</v>
      </c>
      <c r="E199" s="70">
        <f t="shared" si="8"/>
        <v>956.1256918618077</v>
      </c>
      <c r="O199" s="112">
        <f>Sheet1!F67</f>
        <v>2.5144659878022555</v>
      </c>
    </row>
    <row r="200" spans="1:15" ht="12.75">
      <c r="A200">
        <v>19.6</v>
      </c>
      <c r="B200" s="70">
        <f t="shared" si="7"/>
        <v>3513.957253874115</v>
      </c>
      <c r="C200" s="70">
        <f>A200*Sheet1!D29</f>
        <v>2548</v>
      </c>
      <c r="E200" s="70">
        <f t="shared" si="8"/>
        <v>965.9572538741147</v>
      </c>
      <c r="O200" s="112">
        <f>Sheet1!F67</f>
        <v>2.5144659878022555</v>
      </c>
    </row>
    <row r="201" spans="1:15" ht="12.75">
      <c r="A201">
        <v>19.7</v>
      </c>
      <c r="B201" s="70">
        <f t="shared" si="7"/>
        <v>3536.839105206177</v>
      </c>
      <c r="C201" s="70">
        <f>A201*Sheet1!D29</f>
        <v>2561</v>
      </c>
      <c r="E201" s="70">
        <f t="shared" si="8"/>
        <v>975.8391052061772</v>
      </c>
      <c r="O201" s="112">
        <f>Sheet1!F67</f>
        <v>2.5144659878022555</v>
      </c>
    </row>
    <row r="202" spans="1:15" ht="12.75">
      <c r="A202">
        <v>19.8</v>
      </c>
      <c r="B202" s="70">
        <f t="shared" si="7"/>
        <v>3559.7712458579963</v>
      </c>
      <c r="C202" s="70">
        <f>A202*Sheet1!D29</f>
        <v>2574</v>
      </c>
      <c r="E202" s="70">
        <f t="shared" si="8"/>
        <v>985.7712458579963</v>
      </c>
      <c r="O202" s="112">
        <f>Sheet1!F67</f>
        <v>2.5144659878022555</v>
      </c>
    </row>
    <row r="203" spans="1:15" ht="12.75">
      <c r="A203">
        <v>19.9</v>
      </c>
      <c r="B203" s="70">
        <f t="shared" si="7"/>
        <v>3582.753675829571</v>
      </c>
      <c r="C203" s="70">
        <f>A203*Sheet1!D29</f>
        <v>2587</v>
      </c>
      <c r="E203" s="70">
        <f t="shared" si="8"/>
        <v>995.7536758295711</v>
      </c>
      <c r="O203" s="112">
        <f>Sheet1!F67</f>
        <v>2.5144659878022555</v>
      </c>
    </row>
    <row r="204" spans="1:15" ht="12.75">
      <c r="A204">
        <v>20</v>
      </c>
      <c r="B204" s="70">
        <f t="shared" si="7"/>
        <v>3605.786395120902</v>
      </c>
      <c r="C204" s="70">
        <f>A204*Sheet1!D29</f>
        <v>2600</v>
      </c>
      <c r="E204" s="70">
        <f t="shared" si="8"/>
        <v>1005.7863951209022</v>
      </c>
      <c r="O204" s="112">
        <f>Sheet1!F67</f>
        <v>2.5144659878022555</v>
      </c>
    </row>
    <row r="205" spans="1:15" ht="12.75">
      <c r="A205">
        <v>20.5</v>
      </c>
      <c r="B205" s="70">
        <f t="shared" si="7"/>
        <v>3721.7043313738977</v>
      </c>
      <c r="C205" s="70">
        <f>A205*Sheet1!D29</f>
        <v>2665</v>
      </c>
      <c r="E205" s="70">
        <f t="shared" si="8"/>
        <v>1056.704331373898</v>
      </c>
      <c r="O205" s="112">
        <f>Sheet1!F67</f>
        <v>2.5144659878022555</v>
      </c>
    </row>
    <row r="206" spans="1:15" ht="12.75">
      <c r="A206">
        <v>21</v>
      </c>
      <c r="B206" s="70">
        <f t="shared" si="7"/>
        <v>3838.8795006207947</v>
      </c>
      <c r="C206" s="70">
        <f>A206*Sheet1!D29</f>
        <v>2730</v>
      </c>
      <c r="E206" s="70">
        <f t="shared" si="8"/>
        <v>1108.8795006207947</v>
      </c>
      <c r="O206" s="112">
        <f>Sheet1!F67</f>
        <v>2.5144659878022555</v>
      </c>
    </row>
    <row r="207" spans="1:15" ht="12.75">
      <c r="A207">
        <v>21.5</v>
      </c>
      <c r="B207" s="70">
        <f t="shared" si="7"/>
        <v>3957.311902861593</v>
      </c>
      <c r="C207" s="70">
        <f>A207*Sheet1!D29</f>
        <v>2795</v>
      </c>
      <c r="E207" s="70">
        <f t="shared" si="8"/>
        <v>1162.3119028615927</v>
      </c>
      <c r="O207" s="112">
        <f>Sheet1!F67</f>
        <v>2.5144659878022555</v>
      </c>
    </row>
    <row r="208" spans="1:15" ht="12.75">
      <c r="A208">
        <v>22</v>
      </c>
      <c r="B208" s="70">
        <f t="shared" si="7"/>
        <v>4077.0015380962914</v>
      </c>
      <c r="C208" s="70">
        <f>A208*Sheet1!D29</f>
        <v>2860</v>
      </c>
      <c r="E208" s="70">
        <f t="shared" si="8"/>
        <v>1217.0015380962916</v>
      </c>
      <c r="O208" s="112">
        <f>Sheet1!F67</f>
        <v>2.5144659878022555</v>
      </c>
    </row>
    <row r="209" spans="1:15" ht="12.75">
      <c r="A209">
        <v>22.5</v>
      </c>
      <c r="B209" s="70">
        <f t="shared" si="7"/>
        <v>4197.948406324892</v>
      </c>
      <c r="C209" s="70">
        <f>A209*Sheet1!D29</f>
        <v>2925</v>
      </c>
      <c r="E209" s="70">
        <f t="shared" si="8"/>
        <v>1272.948406324892</v>
      </c>
      <c r="O209" s="112">
        <f>Sheet1!F67</f>
        <v>2.5144659878022555</v>
      </c>
    </row>
    <row r="210" spans="1:15" ht="12.75">
      <c r="A210">
        <v>23</v>
      </c>
      <c r="B210" s="70">
        <f t="shared" si="7"/>
        <v>4320.152507547393</v>
      </c>
      <c r="C210" s="70">
        <f>A210*Sheet1!D29</f>
        <v>2990</v>
      </c>
      <c r="E210" s="70">
        <f t="shared" si="8"/>
        <v>1330.1525075473933</v>
      </c>
      <c r="O210" s="112">
        <f>Sheet1!F67</f>
        <v>2.5144659878022555</v>
      </c>
    </row>
    <row r="211" spans="1:15" ht="12.75">
      <c r="A211">
        <v>23.5</v>
      </c>
      <c r="B211" s="70">
        <f t="shared" si="7"/>
        <v>4443.613841763796</v>
      </c>
      <c r="C211" s="70">
        <f>A211*Sheet1!D29</f>
        <v>3055</v>
      </c>
      <c r="E211" s="70">
        <f t="shared" si="8"/>
        <v>1388.6138417637956</v>
      </c>
      <c r="O211" s="112">
        <f>Sheet1!F67</f>
        <v>2.5144659878022555</v>
      </c>
    </row>
    <row r="212" spans="1:15" ht="12.75">
      <c r="A212">
        <v>24</v>
      </c>
      <c r="B212" s="70">
        <f t="shared" si="7"/>
        <v>4568.332408974099</v>
      </c>
      <c r="C212" s="70">
        <f>A212*Sheet1!D29</f>
        <v>3120</v>
      </c>
      <c r="E212" s="70">
        <f t="shared" si="8"/>
        <v>1448.332408974099</v>
      </c>
      <c r="O212" s="112">
        <f>Sheet1!F67</f>
        <v>2.5144659878022555</v>
      </c>
    </row>
    <row r="213" spans="1:15" ht="12.75">
      <c r="A213">
        <v>24.5</v>
      </c>
      <c r="B213" s="70">
        <f t="shared" si="7"/>
        <v>4694.3082091783035</v>
      </c>
      <c r="C213" s="70">
        <f>A213*Sheet1!D29</f>
        <v>3185</v>
      </c>
      <c r="E213" s="70">
        <f t="shared" si="8"/>
        <v>1509.308209178304</v>
      </c>
      <c r="O213" s="112">
        <f>Sheet1!F67</f>
        <v>2.5144659878022555</v>
      </c>
    </row>
    <row r="214" spans="1:15" ht="12.75">
      <c r="A214">
        <v>25</v>
      </c>
      <c r="B214" s="70">
        <f t="shared" si="7"/>
        <v>4821.54124237641</v>
      </c>
      <c r="C214" s="70">
        <f>A214*Sheet1!D29</f>
        <v>3250</v>
      </c>
      <c r="E214" s="70">
        <f t="shared" si="8"/>
        <v>1571.5412423764096</v>
      </c>
      <c r="O214" s="112">
        <f>Sheet1!F67</f>
        <v>2.5144659878022555</v>
      </c>
    </row>
    <row r="215" spans="1:15" ht="12.75">
      <c r="A215">
        <v>25.5</v>
      </c>
      <c r="B215" s="70">
        <f t="shared" si="7"/>
        <v>4950.031508568417</v>
      </c>
      <c r="C215" s="70">
        <f>A215*Sheet1!D29</f>
        <v>3315</v>
      </c>
      <c r="E215" s="70">
        <f t="shared" si="8"/>
        <v>1635.0315085684167</v>
      </c>
      <c r="O215" s="112">
        <f>Sheet1!F67</f>
        <v>2.5144659878022555</v>
      </c>
    </row>
    <row r="216" spans="1:15" ht="12.75">
      <c r="A216">
        <v>26</v>
      </c>
      <c r="B216" s="70">
        <f t="shared" si="7"/>
        <v>5079.779007754325</v>
      </c>
      <c r="C216" s="70">
        <f>A216*Sheet1!D29</f>
        <v>3380</v>
      </c>
      <c r="E216" s="70">
        <f t="shared" si="8"/>
        <v>1699.7790077543248</v>
      </c>
      <c r="O216" s="112">
        <f>Sheet1!F67</f>
        <v>2.5144659878022555</v>
      </c>
    </row>
    <row r="217" spans="1:15" ht="12.75">
      <c r="A217">
        <v>26.5</v>
      </c>
      <c r="B217" s="70">
        <f t="shared" si="7"/>
        <v>5210.783739934134</v>
      </c>
      <c r="C217" s="70">
        <f>A217*Sheet1!D29</f>
        <v>3445</v>
      </c>
      <c r="E217" s="70">
        <f t="shared" si="8"/>
        <v>1765.783739934134</v>
      </c>
      <c r="O217" s="112">
        <f>Sheet1!F67</f>
        <v>2.5144659878022555</v>
      </c>
    </row>
    <row r="218" spans="1:15" ht="12.75">
      <c r="A218">
        <v>27</v>
      </c>
      <c r="B218" s="70">
        <f t="shared" si="7"/>
        <v>5343.045705107845</v>
      </c>
      <c r="C218" s="70">
        <f>A218*Sheet1!D29</f>
        <v>3510</v>
      </c>
      <c r="E218" s="70">
        <f t="shared" si="8"/>
        <v>1833.0457051078442</v>
      </c>
      <c r="O218" s="112">
        <f>Sheet1!F67</f>
        <v>2.5144659878022555</v>
      </c>
    </row>
    <row r="219" spans="1:15" ht="12.75">
      <c r="A219">
        <v>27.5</v>
      </c>
      <c r="B219" s="70">
        <f t="shared" si="7"/>
        <v>5476.564903275455</v>
      </c>
      <c r="C219" s="70">
        <f>A219*Sheet1!D29</f>
        <v>3575</v>
      </c>
      <c r="E219" s="70">
        <f t="shared" si="8"/>
        <v>1901.5649032754557</v>
      </c>
      <c r="O219" s="112">
        <f>Sheet1!F67</f>
        <v>2.5144659878022555</v>
      </c>
    </row>
    <row r="220" spans="1:15" ht="12.75">
      <c r="A220">
        <v>28</v>
      </c>
      <c r="B220" s="70">
        <f t="shared" si="7"/>
        <v>5611.341334436968</v>
      </c>
      <c r="C220" s="70">
        <f>A220*Sheet1!D29</f>
        <v>3640</v>
      </c>
      <c r="E220" s="70">
        <f t="shared" si="8"/>
        <v>1971.3413344369683</v>
      </c>
      <c r="O220" s="112">
        <f>Sheet1!F67</f>
        <v>2.5144659878022555</v>
      </c>
    </row>
    <row r="221" spans="1:15" ht="12.75">
      <c r="A221">
        <v>28.5</v>
      </c>
      <c r="B221" s="70">
        <f t="shared" si="7"/>
        <v>5747.374998592382</v>
      </c>
      <c r="C221" s="70">
        <f>A221*Sheet1!D29</f>
        <v>3705</v>
      </c>
      <c r="E221" s="70">
        <f t="shared" si="8"/>
        <v>2042.374998592382</v>
      </c>
      <c r="O221" s="112">
        <f>Sheet1!F67</f>
        <v>2.5144659878022555</v>
      </c>
    </row>
    <row r="222" spans="1:15" ht="12.75">
      <c r="A222">
        <v>29</v>
      </c>
      <c r="B222" s="70">
        <f t="shared" si="7"/>
        <v>5884.665895741697</v>
      </c>
      <c r="C222" s="70">
        <f>A222*Sheet1!D29</f>
        <v>3770</v>
      </c>
      <c r="E222" s="70">
        <f t="shared" si="8"/>
        <v>2114.6658957416967</v>
      </c>
      <c r="O222" s="112">
        <f>Sheet1!F67</f>
        <v>2.5144659878022555</v>
      </c>
    </row>
    <row r="223" spans="1:15" ht="12.75">
      <c r="A223">
        <v>29.5</v>
      </c>
      <c r="B223" s="70">
        <f t="shared" si="7"/>
        <v>6023.214025884912</v>
      </c>
      <c r="C223" s="70">
        <f>A223*Sheet1!D29</f>
        <v>3835</v>
      </c>
      <c r="E223" s="70">
        <f t="shared" si="8"/>
        <v>2188.2140258849126</v>
      </c>
      <c r="O223" s="112">
        <f>Sheet1!F67</f>
        <v>2.5144659878022555</v>
      </c>
    </row>
    <row r="224" spans="1:15" ht="12.75">
      <c r="A224">
        <v>30</v>
      </c>
      <c r="B224" s="70">
        <f t="shared" si="7"/>
        <v>6163.01938902203</v>
      </c>
      <c r="C224" s="70">
        <f>A224*Sheet1!D29</f>
        <v>3900</v>
      </c>
      <c r="E224" s="70">
        <f t="shared" si="8"/>
        <v>2263.01938902203</v>
      </c>
      <c r="O224" s="112">
        <f>Sheet1!F67</f>
        <v>2.5144659878022555</v>
      </c>
    </row>
    <row r="225" spans="1:15" ht="12.75">
      <c r="A225">
        <v>30.5</v>
      </c>
      <c r="B225" s="70">
        <f t="shared" si="7"/>
        <v>6304.081985153049</v>
      </c>
      <c r="C225" s="70">
        <f>A225*Sheet1!D29</f>
        <v>3965</v>
      </c>
      <c r="E225" s="70">
        <f t="shared" si="8"/>
        <v>2339.081985153048</v>
      </c>
      <c r="O225" s="112">
        <f>Sheet1!F67</f>
        <v>2.5144659878022555</v>
      </c>
    </row>
    <row r="226" spans="1:15" ht="12.75">
      <c r="A226">
        <v>31</v>
      </c>
      <c r="B226" s="70">
        <f t="shared" si="7"/>
        <v>6446.401814277968</v>
      </c>
      <c r="C226" s="70">
        <f>A226*Sheet1!D29</f>
        <v>4030</v>
      </c>
      <c r="E226" s="70">
        <f t="shared" si="8"/>
        <v>2416.4018142779673</v>
      </c>
      <c r="O226" s="112">
        <f>Sheet1!F67</f>
        <v>2.5144659878022555</v>
      </c>
    </row>
    <row r="227" spans="1:15" ht="12.75">
      <c r="A227">
        <v>31.5</v>
      </c>
      <c r="B227" s="70">
        <f t="shared" si="7"/>
        <v>6589.978876396788</v>
      </c>
      <c r="C227" s="70">
        <f>A227*Sheet1!D29</f>
        <v>4095</v>
      </c>
      <c r="E227" s="70">
        <f t="shared" si="8"/>
        <v>2494.978876396788</v>
      </c>
      <c r="O227" s="112">
        <f>Sheet1!F67</f>
        <v>2.5144659878022555</v>
      </c>
    </row>
    <row r="228" spans="1:15" ht="12.75">
      <c r="A228">
        <v>32</v>
      </c>
      <c r="B228" s="70">
        <f t="shared" si="7"/>
        <v>6734.81317150951</v>
      </c>
      <c r="C228" s="70">
        <f>A228*Sheet1!D29</f>
        <v>4160</v>
      </c>
      <c r="E228" s="70">
        <f t="shared" si="8"/>
        <v>2574.8131715095096</v>
      </c>
      <c r="O228" s="112">
        <f>Sheet1!F67</f>
        <v>2.5144659878022555</v>
      </c>
    </row>
    <row r="229" spans="1:15" ht="12.75">
      <c r="A229">
        <v>32.5</v>
      </c>
      <c r="B229" s="70">
        <f t="shared" si="7"/>
        <v>6880.904699616132</v>
      </c>
      <c r="C229" s="70">
        <f>A229*Sheet1!D29</f>
        <v>4225</v>
      </c>
      <c r="E229" s="70">
        <f t="shared" si="8"/>
        <v>2655.9046996161323</v>
      </c>
      <c r="O229" s="112">
        <f>Sheet1!F67</f>
        <v>2.5144659878022555</v>
      </c>
    </row>
    <row r="230" spans="1:15" ht="12.75">
      <c r="A230">
        <v>33</v>
      </c>
      <c r="B230" s="70">
        <f t="shared" si="7"/>
        <v>7028.253460716656</v>
      </c>
      <c r="C230" s="70">
        <f>A230*Sheet1!D29</f>
        <v>4290</v>
      </c>
      <c r="E230" s="70">
        <f t="shared" si="8"/>
        <v>2738.2534607166563</v>
      </c>
      <c r="O230" s="112">
        <f>Sheet1!F67</f>
        <v>2.5144659878022555</v>
      </c>
    </row>
    <row r="231" spans="1:15" ht="12.75">
      <c r="A231">
        <v>33.5</v>
      </c>
      <c r="B231" s="70">
        <f t="shared" si="7"/>
        <v>7176.859454811081</v>
      </c>
      <c r="C231" s="70">
        <f>A231*Sheet1!D29</f>
        <v>4355</v>
      </c>
      <c r="E231" s="70">
        <f t="shared" si="8"/>
        <v>2821.8594548110814</v>
      </c>
      <c r="O231" s="112">
        <f>Sheet1!F67</f>
        <v>2.5144659878022555</v>
      </c>
    </row>
    <row r="232" spans="1:15" ht="12.75">
      <c r="A232">
        <v>34</v>
      </c>
      <c r="B232" s="70">
        <f t="shared" si="7"/>
        <v>7326.722681899408</v>
      </c>
      <c r="C232" s="70">
        <f>A232*Sheet1!D29</f>
        <v>4420</v>
      </c>
      <c r="E232" s="70">
        <f t="shared" si="8"/>
        <v>2906.7226818994072</v>
      </c>
      <c r="O232" s="112">
        <f>Sheet1!F67</f>
        <v>2.5144659878022555</v>
      </c>
    </row>
    <row r="233" spans="1:15" ht="12.75">
      <c r="A233">
        <v>34.5</v>
      </c>
      <c r="B233" s="70">
        <f t="shared" si="7"/>
        <v>7477.843141981635</v>
      </c>
      <c r="C233" s="70">
        <f>A233*Sheet1!D29</f>
        <v>4485</v>
      </c>
      <c r="E233" s="70">
        <f t="shared" si="8"/>
        <v>2992.8431419816347</v>
      </c>
      <c r="O233" s="112">
        <f>Sheet1!F67</f>
        <v>2.5144659878022555</v>
      </c>
    </row>
    <row r="234" spans="1:15" ht="12.75">
      <c r="A234">
        <v>35</v>
      </c>
      <c r="B234" s="70">
        <f t="shared" si="7"/>
        <v>7630.220835057763</v>
      </c>
      <c r="C234" s="70">
        <f>A234*Sheet1!D29</f>
        <v>4550</v>
      </c>
      <c r="E234" s="70">
        <f t="shared" si="8"/>
        <v>3080.220835057763</v>
      </c>
      <c r="O234" s="112">
        <f>Sheet1!F67</f>
        <v>2.5144659878022555</v>
      </c>
    </row>
    <row r="235" spans="1:15" ht="12.75">
      <c r="A235">
        <v>35.5</v>
      </c>
      <c r="B235" s="70">
        <f t="shared" si="7"/>
        <v>7783.855761127792</v>
      </c>
      <c r="C235" s="70">
        <f>A235*Sheet1!D29</f>
        <v>4615</v>
      </c>
      <c r="E235" s="70">
        <f t="shared" si="8"/>
        <v>3168.8557611277924</v>
      </c>
      <c r="O235" s="112">
        <f>Sheet1!F67</f>
        <v>2.5144659878022555</v>
      </c>
    </row>
    <row r="236" spans="1:15" ht="12.75">
      <c r="A236">
        <v>36</v>
      </c>
      <c r="B236" s="70">
        <f t="shared" si="7"/>
        <v>7938.747920191723</v>
      </c>
      <c r="C236" s="70">
        <f>A236*Sheet1!D29</f>
        <v>4680</v>
      </c>
      <c r="E236" s="70">
        <f t="shared" si="8"/>
        <v>3258.747920191723</v>
      </c>
      <c r="O236" s="112">
        <f>Sheet1!F67</f>
        <v>2.5144659878022555</v>
      </c>
    </row>
    <row r="237" spans="1:15" ht="12.75">
      <c r="A237">
        <v>36.5</v>
      </c>
      <c r="B237" s="70">
        <f t="shared" si="7"/>
        <v>8094.897312249555</v>
      </c>
      <c r="C237" s="70">
        <f>A237*Sheet1!D29</f>
        <v>4745</v>
      </c>
      <c r="E237" s="70">
        <f t="shared" si="8"/>
        <v>3349.897312249555</v>
      </c>
      <c r="O237" s="112">
        <f>Sheet1!F67</f>
        <v>2.5144659878022555</v>
      </c>
    </row>
    <row r="238" spans="1:15" ht="12.75">
      <c r="A238">
        <v>37</v>
      </c>
      <c r="B238" s="70">
        <f t="shared" si="7"/>
        <v>8252.303937301287</v>
      </c>
      <c r="C238" s="70">
        <f>A238*Sheet1!D29</f>
        <v>4810</v>
      </c>
      <c r="E238" s="70">
        <f t="shared" si="8"/>
        <v>3442.303937301288</v>
      </c>
      <c r="O238" s="112">
        <f>Sheet1!F67</f>
        <v>2.5144659878022555</v>
      </c>
    </row>
    <row r="239" spans="1:15" ht="12.75">
      <c r="A239">
        <v>37.5</v>
      </c>
      <c r="B239" s="70">
        <f t="shared" si="7"/>
        <v>8410.967795346922</v>
      </c>
      <c r="C239" s="70">
        <f>A239*Sheet1!D29</f>
        <v>4875</v>
      </c>
      <c r="E239" s="70">
        <f t="shared" si="8"/>
        <v>3535.967795346922</v>
      </c>
      <c r="O239" s="112">
        <f>Sheet1!F67</f>
        <v>2.5144659878022555</v>
      </c>
    </row>
    <row r="240" spans="1:15" ht="12.75">
      <c r="A240">
        <v>38</v>
      </c>
      <c r="B240" s="70">
        <f t="shared" si="7"/>
        <v>8570.888886386456</v>
      </c>
      <c r="C240" s="70">
        <f>A240*Sheet1!D29</f>
        <v>4940</v>
      </c>
      <c r="E240" s="70">
        <f t="shared" si="8"/>
        <v>3630.8888863864568</v>
      </c>
      <c r="O240" s="112">
        <f>Sheet1!F67</f>
        <v>2.5144659878022555</v>
      </c>
    </row>
    <row r="241" spans="1:15" ht="12.75">
      <c r="A241">
        <v>38.5</v>
      </c>
      <c r="B241" s="70">
        <f t="shared" si="7"/>
        <v>8732.067210419893</v>
      </c>
      <c r="C241" s="70">
        <f>A241*Sheet1!D29</f>
        <v>5005</v>
      </c>
      <c r="E241" s="70">
        <f t="shared" si="8"/>
        <v>3727.0672104198934</v>
      </c>
      <c r="O241" s="112">
        <f>Sheet1!F67</f>
        <v>2.5144659878022555</v>
      </c>
    </row>
    <row r="242" spans="1:15" ht="12.75">
      <c r="A242">
        <v>39</v>
      </c>
      <c r="B242" s="70">
        <f t="shared" si="7"/>
        <v>8894.502767447231</v>
      </c>
      <c r="C242" s="70">
        <f>A242*Sheet1!D29</f>
        <v>5070</v>
      </c>
      <c r="E242" s="70">
        <f t="shared" si="8"/>
        <v>3824.502767447231</v>
      </c>
      <c r="O242" s="112">
        <f>Sheet1!F67</f>
        <v>2.5144659878022555</v>
      </c>
    </row>
    <row r="243" spans="1:15" ht="12.75">
      <c r="A243">
        <v>39.5</v>
      </c>
      <c r="B243" s="70">
        <f t="shared" si="7"/>
        <v>9058.195557468469</v>
      </c>
      <c r="C243" s="70">
        <f>A243*Sheet1!D29</f>
        <v>5135</v>
      </c>
      <c r="E243" s="70">
        <f t="shared" si="8"/>
        <v>3923.1955574684694</v>
      </c>
      <c r="O243" s="112">
        <f>Sheet1!F67</f>
        <v>2.5144659878022555</v>
      </c>
    </row>
    <row r="244" spans="1:15" ht="12.75">
      <c r="A244">
        <v>40</v>
      </c>
      <c r="B244" s="70">
        <f t="shared" si="7"/>
        <v>9223.145580483608</v>
      </c>
      <c r="C244" s="70">
        <f>A244*Sheet1!D29</f>
        <v>5200</v>
      </c>
      <c r="E244" s="70">
        <f t="shared" si="8"/>
        <v>4023.1455804836087</v>
      </c>
      <c r="O244" s="112">
        <f>Sheet1!F67</f>
        <v>2.5144659878022555</v>
      </c>
    </row>
    <row r="245" spans="1:15" ht="12.75">
      <c r="A245">
        <v>40.5</v>
      </c>
      <c r="B245" s="70">
        <f t="shared" si="7"/>
        <v>9389.35283649265</v>
      </c>
      <c r="C245" s="70">
        <f>A245*Sheet1!D29</f>
        <v>5265</v>
      </c>
      <c r="E245" s="70">
        <f t="shared" si="8"/>
        <v>4124.35283649265</v>
      </c>
      <c r="O245" s="112">
        <f>Sheet1!F67</f>
        <v>2.5144659878022555</v>
      </c>
    </row>
    <row r="246" spans="1:15" ht="12.75">
      <c r="A246">
        <v>41</v>
      </c>
      <c r="B246" s="70">
        <f t="shared" si="7"/>
        <v>9556.817325495591</v>
      </c>
      <c r="C246" s="70">
        <f>A246*Sheet1!D29</f>
        <v>5330</v>
      </c>
      <c r="E246" s="70">
        <f t="shared" si="8"/>
        <v>4226.817325495592</v>
      </c>
      <c r="O246" s="112">
        <f>Sheet1!F67</f>
        <v>2.5144659878022555</v>
      </c>
    </row>
    <row r="247" spans="1:15" ht="12.75">
      <c r="A247">
        <v>41.5</v>
      </c>
      <c r="B247" s="70">
        <f t="shared" si="7"/>
        <v>9725.539047492435</v>
      </c>
      <c r="C247" s="70">
        <f>A247*Sheet1!D29</f>
        <v>5395</v>
      </c>
      <c r="E247" s="70">
        <f t="shared" si="8"/>
        <v>4330.539047492434</v>
      </c>
      <c r="O247" s="112">
        <f>Sheet1!F67</f>
        <v>2.5144659878022555</v>
      </c>
    </row>
    <row r="248" spans="1:15" ht="12.75">
      <c r="A248">
        <v>42</v>
      </c>
      <c r="B248" s="70">
        <f t="shared" si="7"/>
        <v>9895.518002483179</v>
      </c>
      <c r="C248" s="70">
        <f>A248*Sheet1!D29</f>
        <v>5460</v>
      </c>
      <c r="E248" s="70">
        <f t="shared" si="8"/>
        <v>4435.518002483179</v>
      </c>
      <c r="O248" s="112">
        <f>Sheet1!F67</f>
        <v>2.5144659878022555</v>
      </c>
    </row>
    <row r="249" spans="1:15" ht="12.75">
      <c r="A249">
        <v>42.5</v>
      </c>
      <c r="B249" s="70">
        <f t="shared" si="7"/>
        <v>10066.754190467824</v>
      </c>
      <c r="C249" s="70">
        <f>A249*Sheet1!D29</f>
        <v>5525</v>
      </c>
      <c r="E249" s="70">
        <f t="shared" si="8"/>
        <v>4541.754190467824</v>
      </c>
      <c r="O249" s="112">
        <f>Sheet1!F67</f>
        <v>2.5144659878022555</v>
      </c>
    </row>
    <row r="250" spans="1:15" ht="12.75">
      <c r="A250">
        <v>43</v>
      </c>
      <c r="B250" s="70">
        <f t="shared" si="7"/>
        <v>10239.247611446372</v>
      </c>
      <c r="C250" s="70">
        <f>A250*Sheet1!D29</f>
        <v>5590</v>
      </c>
      <c r="E250" s="70">
        <f t="shared" si="8"/>
        <v>4649.247611446371</v>
      </c>
      <c r="O250" s="112">
        <f>Sheet1!F67</f>
        <v>2.5144659878022555</v>
      </c>
    </row>
    <row r="251" spans="1:15" ht="12.75">
      <c r="A251">
        <v>43.5</v>
      </c>
      <c r="B251" s="70">
        <f t="shared" si="7"/>
        <v>10412.998265418817</v>
      </c>
      <c r="C251" s="70">
        <f>A251*Sheet1!D29</f>
        <v>5655</v>
      </c>
      <c r="E251" s="70">
        <f t="shared" si="8"/>
        <v>4757.998265418818</v>
      </c>
      <c r="O251" s="112">
        <f>Sheet1!F67</f>
        <v>2.5144659878022555</v>
      </c>
    </row>
    <row r="252" spans="1:15" ht="12.75">
      <c r="A252">
        <v>44</v>
      </c>
      <c r="B252" s="70">
        <f t="shared" si="7"/>
        <v>10588.006152385165</v>
      </c>
      <c r="C252" s="70">
        <f>A252*Sheet1!D29</f>
        <v>5720</v>
      </c>
      <c r="E252" s="70">
        <f t="shared" si="8"/>
        <v>4868.006152385166</v>
      </c>
      <c r="O252" s="112">
        <f>Sheet1!F67</f>
        <v>2.5144659878022555</v>
      </c>
    </row>
    <row r="253" spans="1:15" ht="12.75">
      <c r="A253">
        <v>44.5</v>
      </c>
      <c r="B253" s="70">
        <f t="shared" si="7"/>
        <v>10764.271272345417</v>
      </c>
      <c r="C253" s="70">
        <f>A253*Sheet1!D29</f>
        <v>5785</v>
      </c>
      <c r="E253" s="70">
        <f t="shared" si="8"/>
        <v>4979.271272345416</v>
      </c>
      <c r="O253" s="112">
        <f>Sheet1!F67</f>
        <v>2.5144659878022555</v>
      </c>
    </row>
    <row r="254" spans="1:15" ht="12.75">
      <c r="A254">
        <v>45</v>
      </c>
      <c r="B254" s="70">
        <f t="shared" si="7"/>
        <v>10941.793625299568</v>
      </c>
      <c r="C254" s="70">
        <f>A254*Sheet1!D29</f>
        <v>5850</v>
      </c>
      <c r="E254" s="70">
        <f t="shared" si="8"/>
        <v>5091.793625299568</v>
      </c>
      <c r="O254" s="112">
        <f>Sheet1!F67</f>
        <v>2.5144659878022555</v>
      </c>
    </row>
    <row r="255" spans="1:15" ht="12.75">
      <c r="A255">
        <v>45.5</v>
      </c>
      <c r="B255" s="70">
        <f t="shared" si="7"/>
        <v>11120.57321124762</v>
      </c>
      <c r="C255" s="70">
        <f>A255*Sheet1!D29</f>
        <v>5915</v>
      </c>
      <c r="E255" s="70">
        <f t="shared" si="8"/>
        <v>5205.57321124762</v>
      </c>
      <c r="O255" s="112">
        <f>Sheet1!F67</f>
        <v>2.5144659878022555</v>
      </c>
    </row>
    <row r="256" spans="1:15" ht="12.75">
      <c r="A256">
        <v>46</v>
      </c>
      <c r="B256" s="70">
        <f t="shared" si="7"/>
        <v>11300.610030189573</v>
      </c>
      <c r="C256" s="70">
        <f>A256*Sheet1!D29</f>
        <v>5980</v>
      </c>
      <c r="E256" s="70">
        <f t="shared" si="8"/>
        <v>5320.610030189573</v>
      </c>
      <c r="O256" s="112">
        <f>Sheet1!F67</f>
        <v>2.5144659878022555</v>
      </c>
    </row>
    <row r="257" spans="1:15" ht="12.75">
      <c r="A257">
        <v>46.5</v>
      </c>
      <c r="B257" s="70">
        <f t="shared" si="7"/>
        <v>11481.904082125428</v>
      </c>
      <c r="C257" s="70">
        <f>A257*Sheet1!D29</f>
        <v>6045</v>
      </c>
      <c r="E257" s="70">
        <f t="shared" si="8"/>
        <v>5436.904082125427</v>
      </c>
      <c r="O257" s="112">
        <f>Sheet1!F67</f>
        <v>2.5144659878022555</v>
      </c>
    </row>
    <row r="258" spans="1:15" ht="12.75">
      <c r="A258">
        <v>47</v>
      </c>
      <c r="B258" s="70">
        <f t="shared" si="7"/>
        <v>11664.455367055183</v>
      </c>
      <c r="C258" s="70">
        <f>A258*Sheet1!D29</f>
        <v>6110</v>
      </c>
      <c r="E258" s="70">
        <f t="shared" si="8"/>
        <v>5554.455367055182</v>
      </c>
      <c r="O258" s="112">
        <f>Sheet1!F67</f>
        <v>2.5144659878022555</v>
      </c>
    </row>
    <row r="259" spans="1:15" ht="12.75">
      <c r="A259">
        <v>47.5</v>
      </c>
      <c r="B259" s="70">
        <f t="shared" si="7"/>
        <v>11848.263884978838</v>
      </c>
      <c r="C259" s="70">
        <f>A259*Sheet1!D29</f>
        <v>6175</v>
      </c>
      <c r="E259" s="70">
        <f t="shared" si="8"/>
        <v>5673.263884978839</v>
      </c>
      <c r="O259" s="112">
        <f>Sheet1!F67</f>
        <v>2.5144659878022555</v>
      </c>
    </row>
    <row r="260" spans="1:15" ht="12.75">
      <c r="A260">
        <v>48</v>
      </c>
      <c r="B260" s="70">
        <f t="shared" si="7"/>
        <v>12033.329635896396</v>
      </c>
      <c r="C260" s="70">
        <f>A260*Sheet1!D29</f>
        <v>6240</v>
      </c>
      <c r="E260" s="70">
        <f t="shared" si="8"/>
        <v>5793.329635896396</v>
      </c>
      <c r="O260" s="112">
        <f>Sheet1!F67</f>
        <v>2.5144659878022555</v>
      </c>
    </row>
    <row r="261" spans="1:15" ht="12.75">
      <c r="A261">
        <v>48.5</v>
      </c>
      <c r="B261" s="70">
        <f aca="true" t="shared" si="9" ref="B261:B324">C261+E261</f>
        <v>12219.652619807855</v>
      </c>
      <c r="C261" s="70">
        <f>A261*Sheet1!D29</f>
        <v>6305</v>
      </c>
      <c r="E261" s="70">
        <f aca="true" t="shared" si="10" ref="E261:E324">(A261*A261)*O261</f>
        <v>5914.652619807855</v>
      </c>
      <c r="O261" s="112">
        <f>Sheet1!F67</f>
        <v>2.5144659878022555</v>
      </c>
    </row>
    <row r="262" spans="1:15" ht="12.75">
      <c r="A262">
        <v>49</v>
      </c>
      <c r="B262" s="70">
        <f t="shared" si="9"/>
        <v>12407.232836713216</v>
      </c>
      <c r="C262" s="70">
        <f>A262*Sheet1!D29</f>
        <v>6370</v>
      </c>
      <c r="E262" s="70">
        <f t="shared" si="10"/>
        <v>6037.232836713216</v>
      </c>
      <c r="O262" s="112">
        <f>Sheet1!F67</f>
        <v>2.5144659878022555</v>
      </c>
    </row>
    <row r="263" spans="1:15" ht="12.75">
      <c r="A263">
        <v>49.5</v>
      </c>
      <c r="B263" s="70">
        <f t="shared" si="9"/>
        <v>12596.070286612478</v>
      </c>
      <c r="C263" s="70">
        <f>A263*Sheet1!D29</f>
        <v>6435</v>
      </c>
      <c r="E263" s="70">
        <f t="shared" si="10"/>
        <v>6161.070286612477</v>
      </c>
      <c r="O263" s="112">
        <f>Sheet1!F67</f>
        <v>2.5144659878022555</v>
      </c>
    </row>
    <row r="264" spans="1:15" ht="12.75">
      <c r="A264">
        <v>50</v>
      </c>
      <c r="B264" s="70">
        <f t="shared" si="9"/>
        <v>12786.164969505639</v>
      </c>
      <c r="C264" s="70">
        <f>A264*Sheet1!D29</f>
        <v>6500</v>
      </c>
      <c r="E264" s="70">
        <f t="shared" si="10"/>
        <v>6286.1649695056385</v>
      </c>
      <c r="O264" s="112">
        <f>Sheet1!F67</f>
        <v>2.5144659878022555</v>
      </c>
    </row>
    <row r="265" spans="1:15" ht="12.75">
      <c r="A265">
        <v>51</v>
      </c>
      <c r="B265" s="70">
        <f t="shared" si="9"/>
        <v>13170.126034273668</v>
      </c>
      <c r="C265" s="70">
        <f>A265*Sheet1!D29</f>
        <v>6630</v>
      </c>
      <c r="E265" s="70">
        <f t="shared" si="10"/>
        <v>6540.126034273667</v>
      </c>
      <c r="O265" s="112">
        <f>Sheet1!F67</f>
        <v>2.5144659878022555</v>
      </c>
    </row>
    <row r="266" spans="1:15" ht="12.75">
      <c r="A266">
        <v>52</v>
      </c>
      <c r="B266" s="70">
        <f t="shared" si="9"/>
        <v>13559.1160310173</v>
      </c>
      <c r="C266" s="70">
        <f>A266*Sheet1!D29</f>
        <v>6760</v>
      </c>
      <c r="E266" s="70">
        <f t="shared" si="10"/>
        <v>6799.116031017299</v>
      </c>
      <c r="O266" s="112">
        <f>Sheet1!F67</f>
        <v>2.5144659878022555</v>
      </c>
    </row>
    <row r="267" spans="1:15" ht="12.75">
      <c r="A267">
        <v>53</v>
      </c>
      <c r="B267" s="70">
        <f t="shared" si="9"/>
        <v>13953.134959736537</v>
      </c>
      <c r="C267" s="70">
        <f>A267*Sheet1!D29</f>
        <v>6890</v>
      </c>
      <c r="E267" s="70">
        <f t="shared" si="10"/>
        <v>7063.134959736536</v>
      </c>
      <c r="O267" s="112">
        <f>Sheet1!F67</f>
        <v>2.5144659878022555</v>
      </c>
    </row>
    <row r="268" spans="1:15" ht="12.75">
      <c r="A268">
        <v>54</v>
      </c>
      <c r="B268" s="70">
        <f t="shared" si="9"/>
        <v>14352.182820431377</v>
      </c>
      <c r="C268" s="70">
        <f>A268*Sheet1!D29</f>
        <v>7020</v>
      </c>
      <c r="E268" s="70">
        <f t="shared" si="10"/>
        <v>7332.182820431377</v>
      </c>
      <c r="O268" s="112">
        <f>Sheet1!F67</f>
        <v>2.5144659878022555</v>
      </c>
    </row>
    <row r="269" spans="1:15" ht="12.75">
      <c r="A269">
        <v>55</v>
      </c>
      <c r="B269" s="70">
        <f t="shared" si="9"/>
        <v>14756.259613101822</v>
      </c>
      <c r="C269" s="70">
        <f>A269*Sheet1!D29</f>
        <v>7150</v>
      </c>
      <c r="E269" s="70">
        <f t="shared" si="10"/>
        <v>7606.259613101823</v>
      </c>
      <c r="O269" s="112">
        <f>Sheet1!F67</f>
        <v>2.5144659878022555</v>
      </c>
    </row>
    <row r="270" spans="1:15" ht="12.75">
      <c r="A270">
        <v>56</v>
      </c>
      <c r="B270" s="70">
        <f t="shared" si="9"/>
        <v>15165.365337747873</v>
      </c>
      <c r="C270" s="70">
        <f>A270*Sheet1!D29</f>
        <v>7280</v>
      </c>
      <c r="E270" s="70">
        <f t="shared" si="10"/>
        <v>7885.365337747873</v>
      </c>
      <c r="O270" s="112">
        <f>Sheet1!F67</f>
        <v>2.5144659878022555</v>
      </c>
    </row>
    <row r="271" spans="1:15" ht="12.75">
      <c r="A271">
        <v>57</v>
      </c>
      <c r="B271" s="70">
        <f t="shared" si="9"/>
        <v>15579.49999436953</v>
      </c>
      <c r="C271" s="70">
        <f>A271*Sheet1!D29</f>
        <v>7410</v>
      </c>
      <c r="E271" s="70">
        <f t="shared" si="10"/>
        <v>8169.499994369528</v>
      </c>
      <c r="O271" s="112">
        <f>Sheet1!F67</f>
        <v>2.5144659878022555</v>
      </c>
    </row>
    <row r="272" spans="1:15" ht="12.75">
      <c r="A272">
        <v>58</v>
      </c>
      <c r="B272" s="70">
        <f t="shared" si="9"/>
        <v>15998.663582966787</v>
      </c>
      <c r="C272" s="70">
        <f>A272*Sheet1!D29</f>
        <v>7540</v>
      </c>
      <c r="E272" s="70">
        <f t="shared" si="10"/>
        <v>8458.663582966787</v>
      </c>
      <c r="O272" s="112">
        <f>Sheet1!F67</f>
        <v>2.5144659878022555</v>
      </c>
    </row>
    <row r="273" spans="1:15" ht="12.75">
      <c r="A273">
        <v>59</v>
      </c>
      <c r="B273" s="70">
        <f t="shared" si="9"/>
        <v>16422.85610353965</v>
      </c>
      <c r="C273" s="70">
        <f>A273*Sheet1!D29</f>
        <v>7670</v>
      </c>
      <c r="E273" s="70">
        <f t="shared" si="10"/>
        <v>8752.85610353965</v>
      </c>
      <c r="O273" s="112">
        <f>Sheet1!F67</f>
        <v>2.5144659878022555</v>
      </c>
    </row>
    <row r="274" spans="1:15" ht="12.75">
      <c r="A274">
        <v>60</v>
      </c>
      <c r="B274" s="70">
        <f t="shared" si="9"/>
        <v>16852.07755608812</v>
      </c>
      <c r="C274" s="70">
        <f>A274*Sheet1!D29</f>
        <v>7800</v>
      </c>
      <c r="E274" s="70">
        <f t="shared" si="10"/>
        <v>9052.07755608812</v>
      </c>
      <c r="O274" s="112">
        <f>Sheet1!F67</f>
        <v>2.5144659878022555</v>
      </c>
    </row>
    <row r="275" spans="1:15" ht="12.75">
      <c r="A275">
        <v>61</v>
      </c>
      <c r="B275" s="70">
        <f t="shared" si="9"/>
        <v>17286.327940612195</v>
      </c>
      <c r="C275" s="70">
        <f>A275*Sheet1!D29</f>
        <v>7930</v>
      </c>
      <c r="E275" s="70">
        <f t="shared" si="10"/>
        <v>9356.327940612193</v>
      </c>
      <c r="O275" s="112">
        <f>Sheet1!F67</f>
        <v>2.5144659878022555</v>
      </c>
    </row>
    <row r="276" spans="1:15" ht="12.75">
      <c r="A276">
        <v>62</v>
      </c>
      <c r="B276" s="70">
        <f t="shared" si="9"/>
        <v>17725.60725711187</v>
      </c>
      <c r="C276" s="70">
        <f>A276*Sheet1!D29</f>
        <v>8060</v>
      </c>
      <c r="E276" s="70">
        <f t="shared" si="10"/>
        <v>9665.60725711187</v>
      </c>
      <c r="O276" s="112">
        <f>Sheet1!F67</f>
        <v>2.5144659878022555</v>
      </c>
    </row>
    <row r="277" spans="1:15" ht="12.75">
      <c r="A277">
        <v>63</v>
      </c>
      <c r="B277" s="70">
        <f t="shared" si="9"/>
        <v>18169.915505587152</v>
      </c>
      <c r="C277" s="70">
        <f>A277*Sheet1!D29</f>
        <v>8190</v>
      </c>
      <c r="E277" s="70">
        <f t="shared" si="10"/>
        <v>9979.915505587152</v>
      </c>
      <c r="O277" s="112">
        <f>Sheet1!F67</f>
        <v>2.5144659878022555</v>
      </c>
    </row>
    <row r="278" spans="1:15" ht="12.75">
      <c r="A278">
        <v>64</v>
      </c>
      <c r="B278" s="70">
        <f t="shared" si="9"/>
        <v>18619.25268603804</v>
      </c>
      <c r="C278" s="70">
        <f>A278*Sheet1!D29</f>
        <v>8320</v>
      </c>
      <c r="E278" s="70">
        <f t="shared" si="10"/>
        <v>10299.252686038039</v>
      </c>
      <c r="O278" s="112">
        <f>Sheet1!F67</f>
        <v>2.5144659878022555</v>
      </c>
    </row>
    <row r="279" spans="1:15" ht="12.75">
      <c r="A279">
        <v>65</v>
      </c>
      <c r="B279" s="70">
        <f t="shared" si="9"/>
        <v>19073.61879846453</v>
      </c>
      <c r="C279" s="70">
        <f>A279*Sheet1!D29</f>
        <v>8450</v>
      </c>
      <c r="E279" s="70">
        <f t="shared" si="10"/>
        <v>10623.61879846453</v>
      </c>
      <c r="O279" s="112">
        <f>Sheet1!F67</f>
        <v>2.5144659878022555</v>
      </c>
    </row>
    <row r="280" spans="1:15" ht="12.75">
      <c r="A280">
        <v>66</v>
      </c>
      <c r="B280" s="70">
        <f t="shared" si="9"/>
        <v>19533.013842866625</v>
      </c>
      <c r="C280" s="70">
        <f>A280*Sheet1!D29</f>
        <v>8580</v>
      </c>
      <c r="E280" s="70">
        <f t="shared" si="10"/>
        <v>10953.013842866625</v>
      </c>
      <c r="O280" s="112">
        <f>Sheet1!F67</f>
        <v>2.5144659878022555</v>
      </c>
    </row>
    <row r="281" spans="1:15" ht="12.75">
      <c r="A281">
        <v>67</v>
      </c>
      <c r="B281" s="70">
        <f t="shared" si="9"/>
        <v>19997.437819244326</v>
      </c>
      <c r="C281" s="70">
        <f>A281*Sheet1!D29</f>
        <v>8710</v>
      </c>
      <c r="E281" s="70">
        <f t="shared" si="10"/>
        <v>11287.437819244326</v>
      </c>
      <c r="O281" s="112">
        <f>Sheet1!F67</f>
        <v>2.5144659878022555</v>
      </c>
    </row>
    <row r="282" spans="1:15" ht="12.75">
      <c r="A282">
        <v>68</v>
      </c>
      <c r="B282" s="70">
        <f t="shared" si="9"/>
        <v>20466.89072759763</v>
      </c>
      <c r="C282" s="70">
        <f>A282*Sheet1!D29</f>
        <v>8840</v>
      </c>
      <c r="E282" s="70">
        <f t="shared" si="10"/>
        <v>11626.890727597629</v>
      </c>
      <c r="O282" s="112">
        <f>Sheet1!F67</f>
        <v>2.5144659878022555</v>
      </c>
    </row>
    <row r="283" spans="1:15" ht="12.75">
      <c r="A283">
        <v>69</v>
      </c>
      <c r="B283" s="70">
        <f t="shared" si="9"/>
        <v>20941.37256792654</v>
      </c>
      <c r="C283" s="70">
        <f>A283*Sheet1!D29</f>
        <v>8970</v>
      </c>
      <c r="E283" s="70">
        <f t="shared" si="10"/>
        <v>11971.372567926539</v>
      </c>
      <c r="O283" s="112">
        <f>Sheet1!F67</f>
        <v>2.5144659878022555</v>
      </c>
    </row>
    <row r="284" spans="1:15" ht="12.75">
      <c r="A284">
        <v>70</v>
      </c>
      <c r="B284" s="70">
        <f t="shared" si="9"/>
        <v>21420.883340231052</v>
      </c>
      <c r="C284" s="70">
        <f>A284*Sheet1!D29</f>
        <v>9100</v>
      </c>
      <c r="E284" s="70">
        <f t="shared" si="10"/>
        <v>12320.883340231052</v>
      </c>
      <c r="O284" s="112">
        <f>Sheet1!F67</f>
        <v>2.5144659878022555</v>
      </c>
    </row>
    <row r="285" spans="1:15" ht="12.75">
      <c r="A285">
        <v>71</v>
      </c>
      <c r="B285" s="70">
        <f t="shared" si="9"/>
        <v>21905.423044511168</v>
      </c>
      <c r="C285" s="70">
        <f>A285*Sheet1!D29</f>
        <v>9230</v>
      </c>
      <c r="E285" s="70">
        <f t="shared" si="10"/>
        <v>12675.42304451117</v>
      </c>
      <c r="O285" s="112">
        <f>Sheet1!F67</f>
        <v>2.5144659878022555</v>
      </c>
    </row>
    <row r="286" spans="1:15" ht="12.75">
      <c r="A286">
        <v>72</v>
      </c>
      <c r="B286" s="70">
        <f t="shared" si="9"/>
        <v>22394.991680766892</v>
      </c>
      <c r="C286" s="70">
        <f>A286*Sheet1!D29</f>
        <v>9360</v>
      </c>
      <c r="E286" s="70">
        <f t="shared" si="10"/>
        <v>13034.991680766892</v>
      </c>
      <c r="O286" s="112">
        <f>Sheet1!F67</f>
        <v>2.5144659878022555</v>
      </c>
    </row>
    <row r="287" spans="1:15" ht="12.75">
      <c r="A287">
        <v>73</v>
      </c>
      <c r="B287" s="70">
        <f t="shared" si="9"/>
        <v>22889.58924899822</v>
      </c>
      <c r="C287" s="70">
        <f>A287*Sheet1!D29</f>
        <v>9490</v>
      </c>
      <c r="E287" s="70">
        <f t="shared" si="10"/>
        <v>13399.58924899822</v>
      </c>
      <c r="O287" s="112">
        <f>Sheet1!F67</f>
        <v>2.5144659878022555</v>
      </c>
    </row>
    <row r="288" spans="1:15" ht="12.75">
      <c r="A288">
        <v>74</v>
      </c>
      <c r="B288" s="70">
        <f t="shared" si="9"/>
        <v>23389.215749205152</v>
      </c>
      <c r="C288" s="70">
        <f>A288*Sheet1!D29</f>
        <v>9620</v>
      </c>
      <c r="E288" s="70">
        <f t="shared" si="10"/>
        <v>13769.215749205152</v>
      </c>
      <c r="O288" s="112">
        <f>Sheet1!F67</f>
        <v>2.5144659878022555</v>
      </c>
    </row>
    <row r="289" spans="1:15" ht="12.75">
      <c r="A289">
        <v>75</v>
      </c>
      <c r="B289" s="70">
        <f t="shared" si="9"/>
        <v>23893.871181387687</v>
      </c>
      <c r="C289" s="70">
        <f>A289*Sheet1!D29</f>
        <v>9750</v>
      </c>
      <c r="E289" s="70">
        <f t="shared" si="10"/>
        <v>14143.871181387687</v>
      </c>
      <c r="O289" s="112">
        <f>Sheet1!F67</f>
        <v>2.5144659878022555</v>
      </c>
    </row>
    <row r="290" spans="1:15" ht="12.75">
      <c r="A290">
        <v>76</v>
      </c>
      <c r="B290" s="70">
        <f t="shared" si="9"/>
        <v>24403.555545545827</v>
      </c>
      <c r="C290" s="70">
        <f>A290*Sheet1!D29</f>
        <v>9880</v>
      </c>
      <c r="E290" s="70">
        <f t="shared" si="10"/>
        <v>14523.555545545827</v>
      </c>
      <c r="O290" s="112">
        <f>Sheet1!F67</f>
        <v>2.5144659878022555</v>
      </c>
    </row>
    <row r="291" spans="1:15" ht="12.75">
      <c r="A291">
        <v>77</v>
      </c>
      <c r="B291" s="70">
        <f t="shared" si="9"/>
        <v>24918.26884167957</v>
      </c>
      <c r="C291" s="70">
        <f>A291*Sheet1!D29</f>
        <v>10010</v>
      </c>
      <c r="E291" s="70">
        <f t="shared" si="10"/>
        <v>14908.268841679574</v>
      </c>
      <c r="O291" s="112">
        <f>Sheet1!F67</f>
        <v>2.5144659878022555</v>
      </c>
    </row>
    <row r="292" spans="1:15" ht="12.75">
      <c r="A292">
        <v>78</v>
      </c>
      <c r="B292" s="70">
        <f t="shared" si="9"/>
        <v>25438.011069788925</v>
      </c>
      <c r="C292" s="70">
        <f>A292*Sheet1!D29</f>
        <v>10140</v>
      </c>
      <c r="E292" s="70">
        <f t="shared" si="10"/>
        <v>15298.011069788923</v>
      </c>
      <c r="O292" s="112">
        <f>Sheet1!F67</f>
        <v>2.5144659878022555</v>
      </c>
    </row>
    <row r="293" spans="1:15" ht="12.75">
      <c r="A293">
        <v>79</v>
      </c>
      <c r="B293" s="70">
        <f t="shared" si="9"/>
        <v>25962.782229873876</v>
      </c>
      <c r="C293" s="70">
        <f>A293*Sheet1!D29</f>
        <v>10270</v>
      </c>
      <c r="E293" s="70">
        <f t="shared" si="10"/>
        <v>15692.782229873877</v>
      </c>
      <c r="O293" s="112">
        <f>Sheet1!F67</f>
        <v>2.5144659878022555</v>
      </c>
    </row>
    <row r="294" spans="1:15" ht="12.75">
      <c r="A294">
        <v>80</v>
      </c>
      <c r="B294" s="70">
        <f t="shared" si="9"/>
        <v>26492.582321934435</v>
      </c>
      <c r="C294" s="70">
        <f>A294*Sheet1!D29</f>
        <v>10400</v>
      </c>
      <c r="E294" s="70">
        <f t="shared" si="10"/>
        <v>16092.582321934435</v>
      </c>
      <c r="O294" s="112">
        <f>Sheet1!F67</f>
        <v>2.5144659878022555</v>
      </c>
    </row>
    <row r="295" spans="1:15" ht="12.75">
      <c r="A295">
        <v>81</v>
      </c>
      <c r="B295" s="70">
        <f t="shared" si="9"/>
        <v>27027.4113459706</v>
      </c>
      <c r="C295" s="70">
        <f>A295*Sheet1!D29</f>
        <v>10530</v>
      </c>
      <c r="E295" s="70">
        <f t="shared" si="10"/>
        <v>16497.4113459706</v>
      </c>
      <c r="O295" s="112">
        <f>Sheet1!F67</f>
        <v>2.5144659878022555</v>
      </c>
    </row>
    <row r="296" spans="1:15" ht="12.75">
      <c r="A296">
        <v>82</v>
      </c>
      <c r="B296" s="70">
        <f t="shared" si="9"/>
        <v>27567.269301982367</v>
      </c>
      <c r="C296" s="70">
        <f>A296*Sheet1!D29</f>
        <v>10660</v>
      </c>
      <c r="E296" s="70">
        <f t="shared" si="10"/>
        <v>16907.269301982367</v>
      </c>
      <c r="O296" s="112">
        <f>Sheet1!F67</f>
        <v>2.5144659878022555</v>
      </c>
    </row>
    <row r="297" spans="1:15" ht="12.75">
      <c r="A297">
        <v>83</v>
      </c>
      <c r="B297" s="70">
        <f t="shared" si="9"/>
        <v>28112.156189969737</v>
      </c>
      <c r="C297" s="70">
        <f>A297*Sheet1!D29</f>
        <v>10790</v>
      </c>
      <c r="E297" s="70">
        <f t="shared" si="10"/>
        <v>17322.156189969737</v>
      </c>
      <c r="O297" s="112">
        <f>Sheet1!F67</f>
        <v>2.5144659878022555</v>
      </c>
    </row>
    <row r="298" spans="1:15" ht="12.75">
      <c r="A298">
        <v>84</v>
      </c>
      <c r="B298" s="70">
        <f t="shared" si="9"/>
        <v>28662.072009932715</v>
      </c>
      <c r="C298" s="70">
        <f>A298*Sheet1!D29</f>
        <v>10920</v>
      </c>
      <c r="E298" s="70">
        <f t="shared" si="10"/>
        <v>17742.072009932715</v>
      </c>
      <c r="O298" s="112">
        <f>Sheet1!F67</f>
        <v>2.5144659878022555</v>
      </c>
    </row>
    <row r="299" spans="1:15" ht="12.75">
      <c r="A299">
        <v>85</v>
      </c>
      <c r="B299" s="70">
        <f t="shared" si="9"/>
        <v>29217.016761871295</v>
      </c>
      <c r="C299" s="70">
        <f>A299*Sheet1!D29</f>
        <v>11050</v>
      </c>
      <c r="E299" s="70">
        <f t="shared" si="10"/>
        <v>18167.016761871295</v>
      </c>
      <c r="O299" s="112">
        <f>Sheet1!F67</f>
        <v>2.5144659878022555</v>
      </c>
    </row>
    <row r="300" spans="1:15" ht="12.75">
      <c r="A300">
        <v>86</v>
      </c>
      <c r="B300" s="70">
        <f t="shared" si="9"/>
        <v>29776.990445785483</v>
      </c>
      <c r="C300" s="70">
        <f>A300*Sheet1!D29</f>
        <v>11180</v>
      </c>
      <c r="E300" s="70">
        <f t="shared" si="10"/>
        <v>18596.990445785483</v>
      </c>
      <c r="O300" s="112">
        <f>Sheet1!F67</f>
        <v>2.5144659878022555</v>
      </c>
    </row>
    <row r="301" spans="1:15" ht="12.75">
      <c r="A301">
        <v>87</v>
      </c>
      <c r="B301" s="70">
        <f t="shared" si="9"/>
        <v>30341.99306167527</v>
      </c>
      <c r="C301" s="70">
        <f>A301*Sheet1!D29</f>
        <v>11310</v>
      </c>
      <c r="E301" s="70">
        <f t="shared" si="10"/>
        <v>19031.99306167527</v>
      </c>
      <c r="O301" s="112">
        <f>Sheet1!F67</f>
        <v>2.5144659878022555</v>
      </c>
    </row>
    <row r="302" spans="1:15" ht="12.75">
      <c r="A302">
        <v>88</v>
      </c>
      <c r="B302" s="70">
        <f t="shared" si="9"/>
        <v>30912.024609540666</v>
      </c>
      <c r="C302" s="70">
        <f>A302*Sheet1!D29</f>
        <v>11440</v>
      </c>
      <c r="E302" s="70">
        <f t="shared" si="10"/>
        <v>19472.024609540666</v>
      </c>
      <c r="O302" s="112">
        <f>Sheet1!F67</f>
        <v>2.5144659878022555</v>
      </c>
    </row>
    <row r="303" spans="1:15" ht="12.75">
      <c r="A303">
        <v>89</v>
      </c>
      <c r="B303" s="70">
        <f t="shared" si="9"/>
        <v>31487.085089381664</v>
      </c>
      <c r="C303" s="70">
        <f>A303*Sheet1!D29</f>
        <v>11570</v>
      </c>
      <c r="E303" s="70">
        <f t="shared" si="10"/>
        <v>19917.085089381664</v>
      </c>
      <c r="O303" s="112">
        <f>Sheet1!F67</f>
        <v>2.5144659878022555</v>
      </c>
    </row>
    <row r="304" spans="1:15" ht="12.75">
      <c r="A304">
        <v>90</v>
      </c>
      <c r="B304" s="70">
        <f t="shared" si="9"/>
        <v>32067.17450119827</v>
      </c>
      <c r="C304" s="70">
        <f>A304*Sheet1!D29</f>
        <v>11700</v>
      </c>
      <c r="E304" s="70">
        <f t="shared" si="10"/>
        <v>20367.17450119827</v>
      </c>
      <c r="O304" s="112">
        <f>Sheet1!F67</f>
        <v>2.5144659878022555</v>
      </c>
    </row>
    <row r="305" spans="1:15" ht="12.75">
      <c r="A305">
        <v>91</v>
      </c>
      <c r="B305" s="70">
        <f t="shared" si="9"/>
        <v>32652.29284499048</v>
      </c>
      <c r="C305" s="70">
        <f>A305*Sheet1!D29</f>
        <v>11830</v>
      </c>
      <c r="E305" s="70">
        <f t="shared" si="10"/>
        <v>20822.29284499048</v>
      </c>
      <c r="O305" s="112">
        <f>Sheet1!F67</f>
        <v>2.5144659878022555</v>
      </c>
    </row>
    <row r="306" spans="1:15" ht="12.75">
      <c r="A306">
        <v>92</v>
      </c>
      <c r="B306" s="70">
        <f t="shared" si="9"/>
        <v>33242.44012075829</v>
      </c>
      <c r="C306" s="70">
        <f>A306*Sheet1!D29</f>
        <v>11960</v>
      </c>
      <c r="E306" s="70">
        <f t="shared" si="10"/>
        <v>21282.440120758292</v>
      </c>
      <c r="O306" s="112">
        <f>Sheet1!F67</f>
        <v>2.5144659878022555</v>
      </c>
    </row>
    <row r="307" spans="1:15" ht="12.75">
      <c r="A307">
        <v>93</v>
      </c>
      <c r="B307" s="70">
        <f t="shared" si="9"/>
        <v>33837.61632850171</v>
      </c>
      <c r="C307" s="70">
        <f>A307*Sheet1!D29</f>
        <v>12090</v>
      </c>
      <c r="E307" s="70">
        <f t="shared" si="10"/>
        <v>21747.616328501706</v>
      </c>
      <c r="O307" s="112">
        <f>Sheet1!F67</f>
        <v>2.5144659878022555</v>
      </c>
    </row>
    <row r="308" spans="1:15" ht="12.75">
      <c r="A308">
        <v>94</v>
      </c>
      <c r="B308" s="70">
        <f t="shared" si="9"/>
        <v>34437.82146822073</v>
      </c>
      <c r="C308" s="70">
        <f>A308*Sheet1!D29</f>
        <v>12220</v>
      </c>
      <c r="E308" s="70">
        <f t="shared" si="10"/>
        <v>22217.82146822073</v>
      </c>
      <c r="O308" s="112">
        <f>Sheet1!F67</f>
        <v>2.5144659878022555</v>
      </c>
    </row>
    <row r="309" spans="1:15" ht="12.75">
      <c r="A309">
        <v>95</v>
      </c>
      <c r="B309" s="70">
        <f t="shared" si="9"/>
        <v>35043.05553991535</v>
      </c>
      <c r="C309" s="70">
        <f>A309*Sheet1!D29</f>
        <v>12350</v>
      </c>
      <c r="E309" s="70">
        <f t="shared" si="10"/>
        <v>22693.055539915356</v>
      </c>
      <c r="O309" s="112">
        <f>Sheet1!F67</f>
        <v>2.5144659878022555</v>
      </c>
    </row>
    <row r="310" spans="1:15" ht="12.75">
      <c r="A310">
        <v>96</v>
      </c>
      <c r="B310" s="70">
        <f t="shared" si="9"/>
        <v>35653.318543585585</v>
      </c>
      <c r="C310" s="70">
        <f>A310*Sheet1!D29</f>
        <v>12480</v>
      </c>
      <c r="E310" s="70">
        <f t="shared" si="10"/>
        <v>23173.318543585585</v>
      </c>
      <c r="O310" s="112">
        <f>Sheet1!F67</f>
        <v>2.5144659878022555</v>
      </c>
    </row>
    <row r="311" spans="1:15" ht="12.75">
      <c r="A311">
        <v>97</v>
      </c>
      <c r="B311" s="70">
        <f t="shared" si="9"/>
        <v>36268.61047923142</v>
      </c>
      <c r="C311" s="70">
        <f>A311*Sheet1!D29</f>
        <v>12610</v>
      </c>
      <c r="E311" s="70">
        <f t="shared" si="10"/>
        <v>23658.61047923142</v>
      </c>
      <c r="O311" s="112">
        <f>Sheet1!F67</f>
        <v>2.5144659878022555</v>
      </c>
    </row>
    <row r="312" spans="1:15" ht="12.75">
      <c r="A312">
        <v>98</v>
      </c>
      <c r="B312" s="70">
        <f t="shared" si="9"/>
        <v>36888.93134685286</v>
      </c>
      <c r="C312" s="70">
        <f>A312*Sheet1!D29</f>
        <v>12740</v>
      </c>
      <c r="E312" s="70">
        <f t="shared" si="10"/>
        <v>24148.931346852863</v>
      </c>
      <c r="O312" s="112">
        <f>Sheet1!F67</f>
        <v>2.5144659878022555</v>
      </c>
    </row>
    <row r="313" spans="1:15" ht="12.75">
      <c r="A313">
        <v>99</v>
      </c>
      <c r="B313" s="70">
        <f t="shared" si="9"/>
        <v>37514.28114644991</v>
      </c>
      <c r="C313" s="70">
        <f>A313*Sheet1!D29</f>
        <v>12870</v>
      </c>
      <c r="E313" s="70">
        <f t="shared" si="10"/>
        <v>24644.281146449906</v>
      </c>
      <c r="O313" s="112">
        <f>Sheet1!F67</f>
        <v>2.5144659878022555</v>
      </c>
    </row>
    <row r="314" spans="1:15" ht="12.75">
      <c r="A314">
        <v>100</v>
      </c>
      <c r="B314" s="70">
        <f t="shared" si="9"/>
        <v>38144.659878022554</v>
      </c>
      <c r="C314" s="70">
        <f>A314*Sheet1!D29</f>
        <v>13000</v>
      </c>
      <c r="E314" s="70">
        <f t="shared" si="10"/>
        <v>25144.659878022554</v>
      </c>
      <c r="O314" s="112">
        <f>Sheet1!F67</f>
        <v>2.5144659878022555</v>
      </c>
    </row>
    <row r="315" spans="1:15" ht="12.75">
      <c r="A315">
        <v>105</v>
      </c>
      <c r="B315" s="70">
        <f t="shared" si="9"/>
        <v>41371.98751551987</v>
      </c>
      <c r="C315" s="70">
        <f>A315*Sheet1!D29</f>
        <v>13650</v>
      </c>
      <c r="E315" s="70">
        <f t="shared" si="10"/>
        <v>27721.987515519868</v>
      </c>
      <c r="O315" s="112">
        <f>Sheet1!F67</f>
        <v>2.5144659878022555</v>
      </c>
    </row>
    <row r="316" spans="1:15" ht="12.75">
      <c r="A316">
        <v>110</v>
      </c>
      <c r="B316" s="70">
        <f t="shared" si="9"/>
        <v>44725.03845240729</v>
      </c>
      <c r="C316" s="70">
        <f>A316*Sheet1!D29</f>
        <v>14300</v>
      </c>
      <c r="E316" s="70">
        <f t="shared" si="10"/>
        <v>30425.03845240729</v>
      </c>
      <c r="O316" s="112">
        <f>Sheet1!F67</f>
        <v>2.5144659878022555</v>
      </c>
    </row>
    <row r="317" spans="1:15" ht="12.75">
      <c r="A317">
        <v>115</v>
      </c>
      <c r="B317" s="70">
        <f t="shared" si="9"/>
        <v>48203.812688684826</v>
      </c>
      <c r="C317" s="70">
        <f>A317*Sheet1!D29</f>
        <v>14950</v>
      </c>
      <c r="E317" s="70">
        <f t="shared" si="10"/>
        <v>33253.812688684826</v>
      </c>
      <c r="O317" s="112">
        <f>Sheet1!F67</f>
        <v>2.5144659878022555</v>
      </c>
    </row>
    <row r="318" spans="1:15" ht="12.75">
      <c r="A318">
        <v>120</v>
      </c>
      <c r="B318" s="70">
        <f t="shared" si="9"/>
        <v>51808.31022435248</v>
      </c>
      <c r="C318" s="70">
        <f>A318*Sheet1!D29</f>
        <v>15600</v>
      </c>
      <c r="E318" s="70">
        <f t="shared" si="10"/>
        <v>36208.31022435248</v>
      </c>
      <c r="O318" s="112">
        <f>Sheet1!F67</f>
        <v>2.5144659878022555</v>
      </c>
    </row>
    <row r="319" spans="1:15" ht="12.75">
      <c r="A319">
        <v>125</v>
      </c>
      <c r="B319" s="70">
        <f t="shared" si="9"/>
        <v>55538.53105941024</v>
      </c>
      <c r="C319" s="70">
        <f>A319*Sheet1!D29</f>
        <v>16250</v>
      </c>
      <c r="E319" s="70">
        <f t="shared" si="10"/>
        <v>39288.53105941024</v>
      </c>
      <c r="O319" s="112">
        <f>Sheet1!F67</f>
        <v>2.5144659878022555</v>
      </c>
    </row>
    <row r="320" spans="1:15" ht="12.75">
      <c r="A320">
        <v>130</v>
      </c>
      <c r="B320" s="70">
        <f t="shared" si="9"/>
        <v>59394.47519385812</v>
      </c>
      <c r="C320" s="70">
        <f>A320*Sheet1!D29</f>
        <v>16900</v>
      </c>
      <c r="E320" s="70">
        <f t="shared" si="10"/>
        <v>42494.47519385812</v>
      </c>
      <c r="O320" s="112">
        <f>Sheet1!F67</f>
        <v>2.5144659878022555</v>
      </c>
    </row>
    <row r="321" spans="1:15" ht="12.75">
      <c r="A321">
        <v>135</v>
      </c>
      <c r="B321" s="70">
        <f t="shared" si="9"/>
        <v>63376.14262769611</v>
      </c>
      <c r="C321" s="70">
        <f>A321*Sheet1!D29</f>
        <v>17550</v>
      </c>
      <c r="E321" s="70">
        <f t="shared" si="10"/>
        <v>45826.14262769611</v>
      </c>
      <c r="O321" s="112">
        <f>Sheet1!F67</f>
        <v>2.5144659878022555</v>
      </c>
    </row>
    <row r="322" spans="1:15" ht="12.75">
      <c r="A322">
        <v>140</v>
      </c>
      <c r="B322" s="70">
        <f t="shared" si="9"/>
        <v>67483.53336092421</v>
      </c>
      <c r="C322" s="70">
        <f>A322*Sheet1!D29</f>
        <v>18200</v>
      </c>
      <c r="E322" s="70">
        <f t="shared" si="10"/>
        <v>49283.53336092421</v>
      </c>
      <c r="O322" s="112">
        <f>Sheet1!F67</f>
        <v>2.5144659878022555</v>
      </c>
    </row>
    <row r="323" spans="1:15" ht="12.75">
      <c r="A323">
        <v>145</v>
      </c>
      <c r="B323" s="70">
        <f t="shared" si="9"/>
        <v>71716.64739354243</v>
      </c>
      <c r="C323" s="70">
        <f>A323*Sheet1!D29</f>
        <v>18850</v>
      </c>
      <c r="E323" s="70">
        <f t="shared" si="10"/>
        <v>52866.64739354242</v>
      </c>
      <c r="O323" s="112">
        <f>Sheet1!F67</f>
        <v>2.5144659878022555</v>
      </c>
    </row>
    <row r="324" spans="1:15" ht="12.75">
      <c r="A324">
        <v>150</v>
      </c>
      <c r="B324" s="70">
        <f t="shared" si="9"/>
        <v>76075.48472555075</v>
      </c>
      <c r="C324" s="70">
        <f>A324*Sheet1!D29</f>
        <v>19500</v>
      </c>
      <c r="E324" s="70">
        <f t="shared" si="10"/>
        <v>56575.48472555075</v>
      </c>
      <c r="O324" s="112">
        <f>Sheet1!F67</f>
        <v>2.5144659878022555</v>
      </c>
    </row>
    <row r="325" spans="1:15" ht="12.75">
      <c r="A325">
        <v>155</v>
      </c>
      <c r="B325" s="70">
        <f aca="true" t="shared" si="11" ref="B325:B334">C325+E325</f>
        <v>80560.04535694918</v>
      </c>
      <c r="C325" s="70">
        <f>A325*Sheet1!D29</f>
        <v>20150</v>
      </c>
      <c r="E325" s="70">
        <f aca="true" t="shared" si="12" ref="E325:E334">(A325*A325)*O325</f>
        <v>60410.04535694919</v>
      </c>
      <c r="O325" s="112">
        <f>Sheet1!F67</f>
        <v>2.5144659878022555</v>
      </c>
    </row>
    <row r="326" spans="1:15" ht="12.75">
      <c r="A326">
        <v>160</v>
      </c>
      <c r="B326" s="70">
        <f t="shared" si="11"/>
        <v>85170.32928773774</v>
      </c>
      <c r="C326" s="70">
        <f>A326*Sheet1!D29</f>
        <v>20800</v>
      </c>
      <c r="E326" s="70">
        <f t="shared" si="12"/>
        <v>64370.32928773774</v>
      </c>
      <c r="O326" s="112">
        <f>Sheet1!F67</f>
        <v>2.5144659878022555</v>
      </c>
    </row>
    <row r="327" spans="1:15" ht="12.75">
      <c r="A327">
        <v>165</v>
      </c>
      <c r="B327" s="70">
        <f t="shared" si="11"/>
        <v>89906.33651791641</v>
      </c>
      <c r="C327" s="70">
        <f>A327*Sheet1!D29</f>
        <v>21450</v>
      </c>
      <c r="E327" s="70">
        <f t="shared" si="12"/>
        <v>68456.33651791641</v>
      </c>
      <c r="O327" s="112">
        <f>Sheet1!F67</f>
        <v>2.5144659878022555</v>
      </c>
    </row>
    <row r="328" spans="1:15" ht="12.75">
      <c r="A328">
        <v>170</v>
      </c>
      <c r="B328" s="70">
        <f t="shared" si="11"/>
        <v>94768.06704748518</v>
      </c>
      <c r="C328" s="70">
        <f>A328*Sheet1!D29</f>
        <v>22100</v>
      </c>
      <c r="E328" s="70">
        <f t="shared" si="12"/>
        <v>72668.06704748518</v>
      </c>
      <c r="O328" s="112">
        <f>Sheet1!F67</f>
        <v>2.5144659878022555</v>
      </c>
    </row>
    <row r="329" spans="1:15" ht="12.75">
      <c r="A329">
        <v>175</v>
      </c>
      <c r="B329" s="70">
        <f t="shared" si="11"/>
        <v>99755.52087644408</v>
      </c>
      <c r="C329" s="70">
        <f>A329*Sheet1!D29</f>
        <v>22750</v>
      </c>
      <c r="E329" s="70">
        <f t="shared" si="12"/>
        <v>77005.52087644408</v>
      </c>
      <c r="O329" s="112">
        <f>Sheet1!F67</f>
        <v>2.5144659878022555</v>
      </c>
    </row>
    <row r="330" spans="1:15" ht="12.75">
      <c r="A330">
        <v>180</v>
      </c>
      <c r="B330" s="70">
        <f t="shared" si="11"/>
        <v>104868.69800479308</v>
      </c>
      <c r="C330" s="70">
        <f>A330*Sheet1!D29</f>
        <v>23400</v>
      </c>
      <c r="E330" s="70">
        <f t="shared" si="12"/>
        <v>81468.69800479308</v>
      </c>
      <c r="O330" s="112">
        <f>Sheet1!F67</f>
        <v>2.5144659878022555</v>
      </c>
    </row>
    <row r="331" spans="1:15" ht="12.75">
      <c r="A331">
        <v>185</v>
      </c>
      <c r="B331" s="70">
        <f t="shared" si="11"/>
        <v>110107.59843253219</v>
      </c>
      <c r="C331" s="70">
        <f>A331*Sheet1!D29</f>
        <v>24050</v>
      </c>
      <c r="E331" s="70">
        <f t="shared" si="12"/>
        <v>86057.59843253219</v>
      </c>
      <c r="O331" s="112">
        <f>Sheet1!F67</f>
        <v>2.5144659878022555</v>
      </c>
    </row>
    <row r="332" spans="1:15" ht="12.75">
      <c r="A332">
        <v>190</v>
      </c>
      <c r="B332" s="70">
        <f t="shared" si="11"/>
        <v>115472.22215966143</v>
      </c>
      <c r="C332" s="70">
        <f>A332*Sheet1!D29</f>
        <v>24700</v>
      </c>
      <c r="E332" s="70">
        <f t="shared" si="12"/>
        <v>90772.22215966143</v>
      </c>
      <c r="O332" s="112">
        <f>Sheet1!F67</f>
        <v>2.5144659878022555</v>
      </c>
    </row>
    <row r="333" spans="1:15" ht="12.75">
      <c r="A333">
        <v>195</v>
      </c>
      <c r="B333" s="70">
        <f t="shared" si="11"/>
        <v>120962.56918618077</v>
      </c>
      <c r="C333" s="70">
        <f>A333*Sheet1!D29</f>
        <v>25350</v>
      </c>
      <c r="E333" s="70">
        <f t="shared" si="12"/>
        <v>95612.56918618077</v>
      </c>
      <c r="O333" s="112">
        <f>Sheet1!F67</f>
        <v>2.5144659878022555</v>
      </c>
    </row>
    <row r="334" spans="1:15" ht="12.75">
      <c r="A334">
        <v>200</v>
      </c>
      <c r="B334" s="70">
        <f t="shared" si="11"/>
        <v>126578.63951209022</v>
      </c>
      <c r="C334" s="70">
        <f>A334*Sheet1!D29</f>
        <v>26000</v>
      </c>
      <c r="E334" s="70">
        <f t="shared" si="12"/>
        <v>100578.63951209022</v>
      </c>
      <c r="O334" s="112">
        <f>Sheet1!F67</f>
        <v>2.5144659878022555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T400</dc:creator>
  <cp:keywords/>
  <dc:description/>
  <cp:lastModifiedBy>Ausserhuber</cp:lastModifiedBy>
  <dcterms:created xsi:type="dcterms:W3CDTF">2010-09-12T17:15:02Z</dcterms:created>
  <dcterms:modified xsi:type="dcterms:W3CDTF">2020-04-20T21:42:52Z</dcterms:modified>
  <cp:category/>
  <cp:version/>
  <cp:contentType/>
  <cp:contentStatus/>
</cp:coreProperties>
</file>