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<sst xmlns="http://schemas.openxmlformats.org/spreadsheetml/2006/main" count="206" uniqueCount="140">
  <si>
    <t>Scheibengenerator Berechnung V1.7</t>
  </si>
  <si>
    <t>16M-12S</t>
  </si>
  <si>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</si>
  <si>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</si>
  <si>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</si>
  <si>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</si>
  <si>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</si>
  <si>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</si>
  <si>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</si>
  <si>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</si>
  <si>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</si>
  <si>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</si>
  <si>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</si>
  <si>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</si>
  <si>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</si>
  <si>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</si>
  <si>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</si>
  <si>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</si>
  <si>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</si>
  <si>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</si>
  <si>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</si>
  <si>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</si>
  <si>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</si>
  <si>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</si>
  <si>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</si>
  <si>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</si>
  <si>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</si>
  <si>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</si>
  <si>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</si>
  <si>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</si>
  <si>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</si>
  <si>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</si>
  <si>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</si>
  <si>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</si>
  <si>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</si>
  <si>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</si>
  <si>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</si>
  <si>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</si>
  <si>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</si>
  <si>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</si>
  <si>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</si>
  <si>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</si>
  <si>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</si>
  <si>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</si>
  <si>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</si>
  <si>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</si>
  <si>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</si>
  <si>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</si>
  <si>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</si>
  <si>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</si>
  <si>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</si>
  <si>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</si>
  <si>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</si>
  <si>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</si>
  <si>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</si>
  <si>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</si>
  <si>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</si>
  <si>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</si>
  <si>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</si>
  <si>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</si>
  <si>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</si>
  <si>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Magnet Innendurchmesser real</t>
  </si>
  <si>
    <t>Breite Magnet</t>
  </si>
  <si>
    <t>Länge Magnet</t>
  </si>
  <si>
    <t>4. Länge(mm)</t>
  </si>
  <si>
    <t>Magnet Aussendruchmesser real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</si>
  <si>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</si>
  <si>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</si>
  <si>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</si>
  <si>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</si>
  <si>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</si>
  <si>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</si>
  <si>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</si>
  <si>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</si>
  <si>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</si>
  <si>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Querschnitt</t>
  </si>
  <si>
    <t>zulässige Stromdichte [A/mm²]</t>
  </si>
  <si>
    <t>max. Strom</t>
  </si>
  <si>
    <t>Drahtdurchmesser</t>
  </si>
  <si>
    <t>1. D (mm)</t>
  </si>
  <si>
    <t>AC</t>
  </si>
  <si>
    <t>Packdichte</t>
  </si>
  <si>
    <t>2. Dichte(Faktor)</t>
  </si>
  <si>
    <t>DC</t>
  </si>
  <si>
    <t>Drähte in Hand</t>
  </si>
  <si>
    <t>3. Anzahl (n)</t>
  </si>
  <si>
    <t>parallel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</si>
  <si>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</si>
  <si>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</si>
  <si>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</si>
  <si>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</si>
  <si>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</si>
  <si>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</si>
  <si>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Kontrolle Luftspalt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</si>
  <si>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</si>
  <si>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</si>
  <si>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</si>
  <si>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</si>
  <si>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</si>
  <si>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</si>
  <si>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</si>
  <si>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</si>
  <si>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</si>
  <si>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</si>
  <si>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</si>
  <si>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</si>
  <si>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</si>
  <si>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</si>
  <si>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</si>
  <si>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</si>
  <si>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</si>
  <si>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</si>
  <si>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</si>
  <si>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</si>
  <si>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</si>
  <si>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</si>
  <si>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</si>
  <si>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</si>
  <si>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</si>
  <si>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</si>
  <si>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</si>
  <si>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</si>
  <si>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</si>
  <si>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</si>
  <si>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nicht wesentlich mehr als Feld G42, sonst nur kurzzeitig!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</si>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</sst>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"/>
    <numFmt numFmtId="168" formatCode="0.00\ %"/>
  </numFmts>
  <fonts count="1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b/>
      <sz val="17.25"/>
      <color indexed="8"/>
      <name val="Arial"/>
      <family val="2"/>
    </font>
    <font>
      <sz val="14.25"/>
      <color indexed="8"/>
      <name val="Arial"/>
      <family val="2"/>
    </font>
    <font>
      <b/>
      <sz val="14.25"/>
      <color indexed="8"/>
      <name val="Arial"/>
      <family val="2"/>
    </font>
    <font>
      <sz val="13.1"/>
      <color indexed="8"/>
      <name val="Arial"/>
      <family val="2"/>
    </font>
    <font>
      <b/>
      <sz val="1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3" fillId="2" borderId="1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1" fillId="5" borderId="5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0" xfId="0" applyFill="1" applyAlignment="1">
      <alignment/>
    </xf>
    <xf numFmtId="164" fontId="0" fillId="4" borderId="9" xfId="0" applyFill="1" applyBorder="1" applyAlignment="1">
      <alignment/>
    </xf>
    <xf numFmtId="164" fontId="0" fillId="4" borderId="1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0" fillId="4" borderId="0" xfId="0" applyFont="1" applyFill="1" applyAlignment="1">
      <alignment horizontal="right"/>
    </xf>
    <xf numFmtId="165" fontId="0" fillId="5" borderId="12" xfId="0" applyNumberFormat="1" applyFill="1" applyBorder="1" applyAlignment="1">
      <alignment/>
    </xf>
    <xf numFmtId="164" fontId="1" fillId="3" borderId="13" xfId="0" applyFont="1" applyFill="1" applyBorder="1" applyAlignment="1">
      <alignment/>
    </xf>
    <xf numFmtId="164" fontId="0" fillId="4" borderId="14" xfId="0" applyFont="1" applyFill="1" applyBorder="1" applyAlignment="1">
      <alignment/>
    </xf>
    <xf numFmtId="164" fontId="1" fillId="3" borderId="15" xfId="0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4" borderId="16" xfId="0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3" fillId="2" borderId="7" xfId="0" applyFont="1" applyFill="1" applyBorder="1" applyAlignment="1">
      <alignment/>
    </xf>
    <xf numFmtId="164" fontId="5" fillId="6" borderId="0" xfId="0" applyFont="1" applyFill="1" applyAlignment="1">
      <alignment/>
    </xf>
    <xf numFmtId="164" fontId="5" fillId="6" borderId="9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0" xfId="0" applyFill="1" applyAlignment="1">
      <alignment/>
    </xf>
    <xf numFmtId="164" fontId="0" fillId="6" borderId="9" xfId="0" applyFill="1" applyBorder="1" applyAlignment="1">
      <alignment/>
    </xf>
    <xf numFmtId="164" fontId="0" fillId="6" borderId="10" xfId="0" applyFont="1" applyFill="1" applyBorder="1" applyAlignment="1">
      <alignment/>
    </xf>
    <xf numFmtId="164" fontId="0" fillId="6" borderId="19" xfId="0" applyFont="1" applyFill="1" applyBorder="1" applyAlignment="1">
      <alignment/>
    </xf>
    <xf numFmtId="164" fontId="4" fillId="3" borderId="12" xfId="0" applyFont="1" applyFill="1" applyBorder="1" applyAlignment="1">
      <alignment/>
    </xf>
    <xf numFmtId="164" fontId="0" fillId="6" borderId="0" xfId="0" applyFont="1" applyFill="1" applyAlignment="1">
      <alignment horizontal="right"/>
    </xf>
    <xf numFmtId="164" fontId="0" fillId="5" borderId="11" xfId="0" applyFill="1" applyBorder="1" applyAlignment="1">
      <alignment/>
    </xf>
    <xf numFmtId="164" fontId="1" fillId="6" borderId="7" xfId="0" applyFont="1" applyFill="1" applyBorder="1" applyAlignment="1">
      <alignment/>
    </xf>
    <xf numFmtId="164" fontId="0" fillId="6" borderId="0" xfId="0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6" borderId="20" xfId="0" applyFont="1" applyFill="1" applyBorder="1" applyAlignment="1">
      <alignment/>
    </xf>
    <xf numFmtId="164" fontId="1" fillId="3" borderId="11" xfId="0" applyFont="1" applyFill="1" applyBorder="1" applyAlignment="1">
      <alignment/>
    </xf>
    <xf numFmtId="164" fontId="4" fillId="3" borderId="13" xfId="0" applyFont="1" applyFill="1" applyBorder="1" applyAlignment="1">
      <alignment/>
    </xf>
    <xf numFmtId="166" fontId="0" fillId="6" borderId="0" xfId="0" applyNumberFormat="1" applyFill="1" applyAlignment="1">
      <alignment/>
    </xf>
    <xf numFmtId="164" fontId="0" fillId="6" borderId="21" xfId="0" applyFont="1" applyFill="1" applyBorder="1" applyAlignment="1">
      <alignment/>
    </xf>
    <xf numFmtId="166" fontId="0" fillId="5" borderId="11" xfId="0" applyNumberFormat="1" applyFont="1" applyFill="1" applyBorder="1" applyAlignment="1">
      <alignment/>
    </xf>
    <xf numFmtId="164" fontId="0" fillId="6" borderId="22" xfId="0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ont="1" applyFill="1" applyBorder="1" applyAlignment="1">
      <alignment horizontal="right"/>
    </xf>
    <xf numFmtId="166" fontId="6" fillId="5" borderId="15" xfId="0" applyNumberFormat="1" applyFont="1" applyFill="1" applyBorder="1" applyAlignment="1">
      <alignment/>
    </xf>
    <xf numFmtId="164" fontId="0" fillId="6" borderId="17" xfId="0" applyFill="1" applyBorder="1" applyAlignment="1">
      <alignment/>
    </xf>
    <xf numFmtId="164" fontId="0" fillId="6" borderId="17" xfId="0" applyFont="1" applyFill="1" applyBorder="1" applyAlignment="1">
      <alignment horizontal="right"/>
    </xf>
    <xf numFmtId="164" fontId="0" fillId="6" borderId="18" xfId="0" applyFill="1" applyBorder="1" applyAlignment="1">
      <alignment/>
    </xf>
    <xf numFmtId="164" fontId="0" fillId="7" borderId="23" xfId="0" applyFont="1" applyFill="1" applyBorder="1" applyAlignment="1">
      <alignment/>
    </xf>
    <xf numFmtId="164" fontId="0" fillId="7" borderId="24" xfId="0" applyFill="1" applyBorder="1" applyAlignment="1">
      <alignment/>
    </xf>
    <xf numFmtId="164" fontId="0" fillId="4" borderId="0" xfId="0" applyFill="1" applyBorder="1" applyAlignment="1">
      <alignment/>
    </xf>
    <xf numFmtId="164" fontId="0" fillId="7" borderId="25" xfId="0" applyFont="1" applyFill="1" applyBorder="1" applyAlignment="1">
      <alignment/>
    </xf>
    <xf numFmtId="164" fontId="0" fillId="7" borderId="26" xfId="0" applyFill="1" applyBorder="1" applyAlignment="1">
      <alignment/>
    </xf>
    <xf numFmtId="164" fontId="1" fillId="3" borderId="12" xfId="0" applyFont="1" applyFill="1" applyBorder="1" applyAlignment="1">
      <alignment/>
    </xf>
    <xf numFmtId="164" fontId="0" fillId="4" borderId="0" xfId="0" applyFont="1" applyFill="1" applyAlignment="1">
      <alignment/>
    </xf>
    <xf numFmtId="164" fontId="1" fillId="8" borderId="12" xfId="0" applyFont="1" applyFill="1" applyBorder="1" applyAlignment="1">
      <alignment/>
    </xf>
    <xf numFmtId="164" fontId="1" fillId="4" borderId="0" xfId="0" applyFont="1" applyFill="1" applyBorder="1" applyAlignment="1">
      <alignment horizontal="left"/>
    </xf>
    <xf numFmtId="164" fontId="0" fillId="8" borderId="0" xfId="0" applyFont="1" applyFill="1" applyBorder="1" applyAlignment="1">
      <alignment horizontal="right"/>
    </xf>
    <xf numFmtId="164" fontId="0" fillId="5" borderId="12" xfId="0" applyFill="1" applyBorder="1" applyAlignment="1">
      <alignment/>
    </xf>
    <xf numFmtId="164" fontId="0" fillId="4" borderId="27" xfId="0" applyFill="1" applyBorder="1" applyAlignment="1">
      <alignment/>
    </xf>
    <xf numFmtId="164" fontId="0" fillId="7" borderId="28" xfId="0" applyFont="1" applyFill="1" applyBorder="1" applyAlignment="1">
      <alignment/>
    </xf>
    <xf numFmtId="164" fontId="0" fillId="7" borderId="29" xfId="0" applyFill="1" applyBorder="1" applyAlignment="1">
      <alignment/>
    </xf>
    <xf numFmtId="164" fontId="0" fillId="6" borderId="30" xfId="0" applyFill="1" applyBorder="1" applyAlignment="1">
      <alignment/>
    </xf>
    <xf numFmtId="164" fontId="0" fillId="6" borderId="0" xfId="0" applyFill="1" applyAlignment="1">
      <alignment horizontal="left" indent="1"/>
    </xf>
    <xf numFmtId="166" fontId="0" fillId="0" borderId="0" xfId="0" applyNumberFormat="1" applyAlignment="1">
      <alignment/>
    </xf>
    <xf numFmtId="164" fontId="0" fillId="6" borderId="14" xfId="0" applyFont="1" applyFill="1" applyBorder="1" applyAlignment="1">
      <alignment/>
    </xf>
    <xf numFmtId="167" fontId="0" fillId="6" borderId="0" xfId="0" applyNumberFormat="1" applyFill="1" applyAlignment="1">
      <alignment/>
    </xf>
    <xf numFmtId="164" fontId="0" fillId="9" borderId="7" xfId="0" applyFont="1" applyFill="1" applyBorder="1" applyAlignment="1">
      <alignment/>
    </xf>
    <xf numFmtId="167" fontId="1" fillId="5" borderId="12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6" borderId="31" xfId="0" applyFill="1" applyBorder="1" applyAlignment="1">
      <alignment/>
    </xf>
    <xf numFmtId="167" fontId="0" fillId="5" borderId="12" xfId="0" applyNumberFormat="1" applyFill="1" applyBorder="1" applyAlignment="1">
      <alignment/>
    </xf>
    <xf numFmtId="164" fontId="0" fillId="6" borderId="16" xfId="0" applyFill="1" applyBorder="1" applyAlignment="1">
      <alignment/>
    </xf>
    <xf numFmtId="164" fontId="0" fillId="4" borderId="0" xfId="0" applyFont="1" applyFill="1" applyAlignment="1">
      <alignment horizontal="right" indent="1"/>
    </xf>
    <xf numFmtId="164" fontId="0" fillId="0" borderId="0" xfId="0" applyFont="1" applyAlignment="1">
      <alignment wrapText="1"/>
    </xf>
    <xf numFmtId="165" fontId="1" fillId="3" borderId="11" xfId="0" applyNumberFormat="1" applyFont="1" applyFill="1" applyBorder="1" applyAlignment="1">
      <alignment/>
    </xf>
    <xf numFmtId="166" fontId="5" fillId="5" borderId="12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1" fillId="4" borderId="7" xfId="0" applyFont="1" applyFill="1" applyBorder="1" applyAlignment="1">
      <alignment/>
    </xf>
    <xf numFmtId="166" fontId="1" fillId="8" borderId="12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4" fontId="8" fillId="4" borderId="9" xfId="0" applyFont="1" applyFill="1" applyBorder="1" applyAlignment="1">
      <alignment/>
    </xf>
    <xf numFmtId="164" fontId="1" fillId="4" borderId="21" xfId="0" applyFont="1" applyFill="1" applyBorder="1" applyAlignment="1">
      <alignment/>
    </xf>
    <xf numFmtId="166" fontId="0" fillId="8" borderId="12" xfId="0" applyNumberFormat="1" applyFont="1" applyFill="1" applyBorder="1" applyAlignment="1">
      <alignment/>
    </xf>
    <xf numFmtId="166" fontId="1" fillId="5" borderId="11" xfId="0" applyNumberFormat="1" applyFont="1" applyFill="1" applyBorder="1" applyAlignment="1">
      <alignment/>
    </xf>
    <xf numFmtId="166" fontId="1" fillId="5" borderId="13" xfId="0" applyNumberFormat="1" applyFont="1" applyFill="1" applyBorder="1" applyAlignment="1">
      <alignment/>
    </xf>
    <xf numFmtId="166" fontId="1" fillId="5" borderId="15" xfId="0" applyNumberFormat="1" applyFont="1" applyFill="1" applyBorder="1" applyAlignment="1">
      <alignment/>
    </xf>
    <xf numFmtId="166" fontId="0" fillId="6" borderId="0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5" borderId="13" xfId="0" applyNumberFormat="1" applyFill="1" applyBorder="1" applyAlignment="1">
      <alignment/>
    </xf>
    <xf numFmtId="164" fontId="0" fillId="4" borderId="32" xfId="0" applyFont="1" applyFill="1" applyBorder="1" applyAlignment="1">
      <alignment/>
    </xf>
    <xf numFmtId="164" fontId="1" fillId="3" borderId="33" xfId="0" applyFont="1" applyFill="1" applyBorder="1" applyAlignment="1">
      <alignment/>
    </xf>
    <xf numFmtId="166" fontId="1" fillId="5" borderId="12" xfId="0" applyNumberFormat="1" applyFont="1" applyFill="1" applyBorder="1" applyAlignment="1">
      <alignment/>
    </xf>
    <xf numFmtId="164" fontId="0" fillId="4" borderId="21" xfId="0" applyFont="1" applyFill="1" applyBorder="1" applyAlignment="1">
      <alignment/>
    </xf>
    <xf numFmtId="164" fontId="0" fillId="9" borderId="8" xfId="0" applyFont="1" applyFill="1" applyBorder="1" applyAlignment="1">
      <alignment/>
    </xf>
    <xf numFmtId="164" fontId="0" fillId="6" borderId="7" xfId="0" applyFont="1" applyFill="1" applyBorder="1" applyAlignment="1">
      <alignment/>
    </xf>
    <xf numFmtId="166" fontId="1" fillId="3" borderId="11" xfId="0" applyNumberFormat="1" applyFont="1" applyFill="1" applyBorder="1" applyAlignment="1">
      <alignment horizontal="left"/>
    </xf>
    <xf numFmtId="164" fontId="0" fillId="6" borderId="0" xfId="0" applyFont="1" applyFill="1" applyBorder="1" applyAlignment="1">
      <alignment/>
    </xf>
    <xf numFmtId="165" fontId="0" fillId="5" borderId="11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left"/>
    </xf>
    <xf numFmtId="165" fontId="0" fillId="5" borderId="13" xfId="0" applyNumberFormat="1" applyFont="1" applyFill="1" applyBorder="1" applyAlignment="1">
      <alignment horizontal="right"/>
    </xf>
    <xf numFmtId="166" fontId="1" fillId="3" borderId="34" xfId="0" applyNumberFormat="1" applyFont="1" applyFill="1" applyBorder="1" applyAlignment="1">
      <alignment horizontal="left"/>
    </xf>
    <xf numFmtId="164" fontId="1" fillId="6" borderId="0" xfId="0" applyFont="1" applyFill="1" applyBorder="1" applyAlignment="1">
      <alignment/>
    </xf>
    <xf numFmtId="165" fontId="1" fillId="5" borderId="13" xfId="0" applyNumberFormat="1" applyFont="1" applyFill="1" applyBorder="1" applyAlignment="1">
      <alignment horizontal="right"/>
    </xf>
    <xf numFmtId="166" fontId="3" fillId="3" borderId="15" xfId="0" applyNumberFormat="1" applyFont="1" applyFill="1" applyBorder="1" applyAlignment="1">
      <alignment horizontal="left"/>
    </xf>
    <xf numFmtId="168" fontId="0" fillId="0" borderId="0" xfId="0" applyNumberFormat="1" applyAlignment="1">
      <alignment/>
    </xf>
    <xf numFmtId="165" fontId="9" fillId="5" borderId="13" xfId="0" applyNumberFormat="1" applyFont="1" applyFill="1" applyBorder="1" applyAlignment="1">
      <alignment horizontal="right"/>
    </xf>
    <xf numFmtId="166" fontId="0" fillId="6" borderId="9" xfId="0" applyNumberFormat="1" applyFont="1" applyFill="1" applyBorder="1" applyAlignment="1">
      <alignment horizontal="left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6" fontId="0" fillId="6" borderId="9" xfId="0" applyNumberFormat="1" applyFill="1" applyBorder="1" applyAlignment="1">
      <alignment/>
    </xf>
    <xf numFmtId="164" fontId="0" fillId="6" borderId="35" xfId="0" applyFont="1" applyFill="1" applyBorder="1" applyAlignment="1">
      <alignment/>
    </xf>
    <xf numFmtId="165" fontId="3" fillId="5" borderId="13" xfId="0" applyNumberFormat="1" applyFont="1" applyFill="1" applyBorder="1" applyAlignment="1">
      <alignment horizontal="right"/>
    </xf>
    <xf numFmtId="164" fontId="4" fillId="0" borderId="0" xfId="0" applyFont="1" applyAlignment="1">
      <alignment/>
    </xf>
    <xf numFmtId="164" fontId="0" fillId="0" borderId="37" xfId="0" applyBorder="1" applyAlignment="1">
      <alignment/>
    </xf>
    <xf numFmtId="168" fontId="0" fillId="0" borderId="0" xfId="0" applyNumberFormat="1" applyFill="1" applyAlignment="1">
      <alignment/>
    </xf>
    <xf numFmtId="164" fontId="0" fillId="6" borderId="38" xfId="0" applyFont="1" applyFill="1" applyBorder="1" applyAlignment="1">
      <alignment/>
    </xf>
    <xf numFmtId="165" fontId="0" fillId="5" borderId="15" xfId="0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left"/>
    </xf>
    <xf numFmtId="164" fontId="0" fillId="6" borderId="8" xfId="0" applyFont="1" applyFill="1" applyBorder="1" applyAlignment="1">
      <alignment/>
    </xf>
    <xf numFmtId="164" fontId="0" fillId="6" borderId="17" xfId="0" applyFont="1" applyFill="1" applyBorder="1" applyAlignment="1">
      <alignment/>
    </xf>
    <xf numFmtId="165" fontId="0" fillId="6" borderId="17" xfId="0" applyNumberFormat="1" applyFont="1" applyFill="1" applyBorder="1" applyAlignment="1">
      <alignment horizontal="right"/>
    </xf>
    <xf numFmtId="164" fontId="10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30" xfId="0" applyFill="1" applyBorder="1" applyAlignment="1">
      <alignment/>
    </xf>
    <xf numFmtId="164" fontId="0" fillId="0" borderId="9" xfId="0" applyBorder="1" applyAlignment="1">
      <alignment/>
    </xf>
    <xf numFmtId="164" fontId="0" fillId="2" borderId="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13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6125"/>
          <c:w val="0.786"/>
          <c:h val="0.7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/>
            </c:numRef>
          </c:xVal>
          <c:yVal>
            <c:numRef>
              <c:f>Sheet2!$J$7:$J$33</c:f>
              <c:numCache/>
            </c:numRef>
          </c:yVal>
          <c:smooth val="1"/>
        </c:ser>
        <c:ser>
          <c:idx val="1"/>
          <c:order val="1"/>
          <c:tx>
            <c:strRef>
              <c:f>#N/A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/>
            </c:numRef>
          </c:xVal>
          <c:yVal>
            <c:numRef>
              <c:f>Sheet2!$I$7:$I$27</c:f>
              <c:numCache/>
            </c:numRef>
          </c:yVal>
          <c:smooth val="1"/>
        </c:ser>
        <c:axId val="28965619"/>
        <c:axId val="59363980"/>
      </c:scatterChart>
      <c:val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At val="0"/>
        <c:crossBetween val="midCat"/>
        <c:dispUnits/>
        <c:majorUnit val="1"/>
      </c:valAx>
      <c:valAx>
        <c:axId val="59363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3975"/>
          <c:w val="0.13125"/>
          <c:h val="0.10625"/>
        </c:manualLayout>
      </c:layout>
      <c:overlay val="0"/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2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4675"/>
          <c:w val="0.81275"/>
          <c:h val="0.76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/>
            </c:numRef>
          </c:xVal>
          <c:yVal>
            <c:numRef>
              <c:f>Sheet3!$J$7:$J$33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/>
            </c:numRef>
          </c:xVal>
          <c:yVal>
            <c:numRef>
              <c:f>Sheet3!$I$7:$I$27</c:f>
              <c:numCache/>
            </c:numRef>
          </c:yVal>
          <c:smooth val="1"/>
        </c:ser>
        <c:axId val="64513773"/>
        <c:axId val="43753046"/>
      </c:scatterChart>
      <c:valAx>
        <c:axId val="6451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At val="0"/>
        <c:crossBetween val="midCat"/>
        <c:dispUnits/>
        <c:majorUnit val="1"/>
      </c:val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773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4325"/>
          <c:w val="0.10425"/>
          <c:h val="0.099"/>
        </c:manualLayout>
      </c:layout>
      <c:overlay val="0"/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96</xdr:row>
      <xdr:rowOff>0</xdr:rowOff>
    </xdr:from>
    <xdr:to>
      <xdr:col>7</xdr:col>
      <xdr:colOff>9525</xdr:colOff>
      <xdr:row>124</xdr:row>
      <xdr:rowOff>0</xdr:rowOff>
    </xdr:to>
    <xdr:graphicFrame>
      <xdr:nvGraphicFramePr>
        <xdr:cNvPr id="1" name="Chart 1"/>
        <xdr:cNvGraphicFramePr/>
      </xdr:nvGraphicFramePr>
      <xdr:xfrm>
        <a:off x="295275" y="15954375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Chart 2"/>
        <xdr:cNvGraphicFramePr/>
      </xdr:nvGraphicFramePr>
      <xdr:xfrm>
        <a:off x="304800" y="20707350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10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0" zoomScaleNormal="80" workbookViewId="0" topLeftCell="A33">
      <selection activeCell="D42" sqref="D42"/>
    </sheetView>
  </sheetViews>
  <sheetFormatPr defaultColWidth="8.0039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  <col min="9" max="16384" width="9.140625" style="0" customWidth="1"/>
  </cols>
  <sheetData>
    <row r="1" spans="2:5" s="1" customFormat="1" ht="18">
      <c r="B1" s="2" t="s">
        <v>0</v>
      </c>
      <c r="E1" s="2" t="s">
        <v>1</v>
      </c>
    </row>
    <row r="2" ht="12.75">
      <c r="G2" s="3"/>
    </row>
    <row r="3" spans="2:7" ht="12.75">
      <c r="B3" s="4" t="s">
        <v>2</v>
      </c>
      <c r="C3" s="5" t="s">
        <v>3</v>
      </c>
      <c r="D3" s="6"/>
      <c r="E3" s="7"/>
      <c r="F3" s="8" t="s">
        <v>4</v>
      </c>
      <c r="G3" s="9" t="s">
        <v>5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6</v>
      </c>
      <c r="C5" s="12" t="s">
        <v>7</v>
      </c>
      <c r="D5" s="15">
        <v>5.5</v>
      </c>
      <c r="E5" s="16" t="s">
        <v>8</v>
      </c>
      <c r="F5" s="17">
        <f>(D6*D5*60)/(2*PI()*(D7/2))</f>
        <v>153.18663272594927</v>
      </c>
      <c r="G5" s="13" t="s">
        <v>9</v>
      </c>
    </row>
    <row r="6" spans="2:7" ht="12.75">
      <c r="B6" s="14" t="s">
        <v>10</v>
      </c>
      <c r="C6" s="12" t="s">
        <v>11</v>
      </c>
      <c r="D6" s="18">
        <v>3.5</v>
      </c>
      <c r="E6" s="12"/>
      <c r="F6" s="12"/>
      <c r="G6" s="13"/>
    </row>
    <row r="7" spans="2:7" ht="12.75">
      <c r="B7" s="14" t="s">
        <v>12</v>
      </c>
      <c r="C7" s="19" t="s">
        <v>13</v>
      </c>
      <c r="D7" s="20">
        <v>2.4</v>
      </c>
      <c r="E7" s="16" t="s">
        <v>14</v>
      </c>
      <c r="F7" s="21">
        <f>F5/60</f>
        <v>2.553110545432488</v>
      </c>
      <c r="G7" s="13" t="s">
        <v>15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16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17</v>
      </c>
      <c r="C11" s="34" t="s">
        <v>18</v>
      </c>
      <c r="D11" s="35">
        <v>12</v>
      </c>
      <c r="E11" s="36" t="s">
        <v>19</v>
      </c>
      <c r="F11" s="37">
        <f>(D14+(D16*2)+D17+D15+(D16*2))*D11/2/1000</f>
        <v>0.8021999999999999</v>
      </c>
      <c r="G11" s="32" t="s">
        <v>20</v>
      </c>
      <c r="J11" s="28"/>
    </row>
    <row r="12" spans="2:10" ht="12.75">
      <c r="B12" s="38" t="s">
        <v>21</v>
      </c>
      <c r="C12" s="39"/>
      <c r="D12" s="31"/>
      <c r="E12" s="36" t="s">
        <v>22</v>
      </c>
      <c r="F12" s="40">
        <f>F11/(2*PI())*1000</f>
        <v>127.67409534831842</v>
      </c>
      <c r="G12" s="32" t="s">
        <v>23</v>
      </c>
      <c r="J12" s="28"/>
    </row>
    <row r="13" spans="2:10" ht="12.75">
      <c r="B13" s="29" t="s">
        <v>24</v>
      </c>
      <c r="C13" s="41" t="s">
        <v>25</v>
      </c>
      <c r="D13" s="42">
        <v>46</v>
      </c>
      <c r="E13" s="31"/>
      <c r="F13" s="31"/>
      <c r="G13" s="32"/>
      <c r="J13" s="28"/>
    </row>
    <row r="14" spans="2:10" ht="12.75">
      <c r="B14" s="29" t="s">
        <v>26</v>
      </c>
      <c r="C14" s="29" t="s">
        <v>27</v>
      </c>
      <c r="D14" s="18">
        <v>31.1</v>
      </c>
      <c r="E14" s="36" t="s">
        <v>28</v>
      </c>
      <c r="F14" s="21">
        <f>(F5/60)*F11</f>
        <v>2.0481052795459416</v>
      </c>
      <c r="G14" s="32" t="s">
        <v>29</v>
      </c>
      <c r="J14" s="28"/>
    </row>
    <row r="15" spans="2:7" ht="12.75">
      <c r="B15" s="29" t="s">
        <v>30</v>
      </c>
      <c r="C15" s="29" t="s">
        <v>31</v>
      </c>
      <c r="D15" s="18">
        <v>16.6</v>
      </c>
      <c r="E15" s="31"/>
      <c r="F15" s="31"/>
      <c r="G15" s="32"/>
    </row>
    <row r="16" spans="2:11" ht="12.75">
      <c r="B16" s="29" t="s">
        <v>32</v>
      </c>
      <c r="C16" s="29" t="s">
        <v>33</v>
      </c>
      <c r="D16" s="43">
        <v>20</v>
      </c>
      <c r="E16" s="31"/>
      <c r="F16" s="31"/>
      <c r="G16" s="32"/>
      <c r="K16" s="3"/>
    </row>
    <row r="17" spans="2:11" ht="13.5">
      <c r="B17" s="29" t="s">
        <v>34</v>
      </c>
      <c r="C17" s="29" t="s">
        <v>35</v>
      </c>
      <c r="D17" s="18">
        <v>6</v>
      </c>
      <c r="E17" s="31"/>
      <c r="F17" s="44"/>
      <c r="G17" s="32"/>
      <c r="K17" s="3"/>
    </row>
    <row r="18" spans="2:11" ht="12.75">
      <c r="B18" s="39" t="s">
        <v>36</v>
      </c>
      <c r="C18" s="45" t="s">
        <v>37</v>
      </c>
      <c r="D18" s="20">
        <v>10</v>
      </c>
      <c r="E18" s="36" t="s">
        <v>38</v>
      </c>
      <c r="F18" s="46">
        <f>(D11*(D15+(D16*2)+(D17*2))/PI())/10/1.25+(0.2*D18)+(2*D13/10)+(4*D16/10)</f>
        <v>40.162615864519715</v>
      </c>
      <c r="G18" s="47" t="s">
        <v>39</v>
      </c>
      <c r="H18" s="48"/>
      <c r="I18" s="48"/>
      <c r="K18" s="3"/>
    </row>
    <row r="19" spans="2:11" ht="12.75">
      <c r="B19" s="39"/>
      <c r="C19" s="39"/>
      <c r="D19" s="39"/>
      <c r="E19" s="49" t="s">
        <v>40</v>
      </c>
      <c r="F19" s="50">
        <f>(D11*(D15+(D16*2)+(D17*2))/PI())/10/1.25-(2*D16/10)+(2*D13/10)+(4*D16/10)+2</f>
        <v>36.162615864519715</v>
      </c>
      <c r="G19" s="47" t="s">
        <v>39</v>
      </c>
      <c r="K19" s="3"/>
    </row>
    <row r="20" spans="2:7" ht="12.75">
      <c r="B20" s="51"/>
      <c r="C20" s="51"/>
      <c r="D20" s="51"/>
      <c r="E20" s="52" t="s">
        <v>41</v>
      </c>
      <c r="F20" s="51"/>
      <c r="G20" s="53"/>
    </row>
    <row r="21" spans="2:11" ht="12.75">
      <c r="B21" s="25" t="s">
        <v>42</v>
      </c>
      <c r="C21" s="12"/>
      <c r="D21" s="12"/>
      <c r="E21" s="12"/>
      <c r="F21" s="12"/>
      <c r="G21" s="13"/>
      <c r="H21" s="54" t="s">
        <v>43</v>
      </c>
      <c r="I21" s="55">
        <v>1.43</v>
      </c>
      <c r="K21" s="3"/>
    </row>
    <row r="22" spans="2:11" ht="12.75">
      <c r="B22" s="10"/>
      <c r="C22" s="11"/>
      <c r="D22" s="56"/>
      <c r="E22" s="12"/>
      <c r="F22" s="12"/>
      <c r="G22" s="13"/>
      <c r="H22" s="57" t="s">
        <v>44</v>
      </c>
      <c r="I22" s="58">
        <v>1.4</v>
      </c>
      <c r="K22" s="3"/>
    </row>
    <row r="23" spans="2:11" ht="12.75">
      <c r="B23" s="14" t="s">
        <v>45</v>
      </c>
      <c r="C23" s="11" t="s">
        <v>46</v>
      </c>
      <c r="D23" s="59">
        <v>10</v>
      </c>
      <c r="F23" s="56"/>
      <c r="G23" s="13"/>
      <c r="H23" s="57" t="s">
        <v>47</v>
      </c>
      <c r="I23" s="58">
        <v>1.38</v>
      </c>
      <c r="K23" s="3"/>
    </row>
    <row r="24" spans="2:11" ht="12.75">
      <c r="B24" s="14" t="s">
        <v>48</v>
      </c>
      <c r="C24" s="60" t="s">
        <v>49</v>
      </c>
      <c r="D24" s="61">
        <v>18.5</v>
      </c>
      <c r="E24" s="62" t="s">
        <v>50</v>
      </c>
      <c r="F24" s="56"/>
      <c r="G24" s="13"/>
      <c r="H24" s="57" t="s">
        <v>51</v>
      </c>
      <c r="I24" s="58">
        <v>1.32</v>
      </c>
      <c r="K24" s="3"/>
    </row>
    <row r="25" spans="2:11" ht="12.75">
      <c r="B25" s="14" t="s">
        <v>52</v>
      </c>
      <c r="C25" s="10" t="s">
        <v>53</v>
      </c>
      <c r="D25" s="18">
        <v>1.32</v>
      </c>
      <c r="E25" s="63" t="s">
        <v>54</v>
      </c>
      <c r="F25" s="64">
        <f>D25-((D25*(D24/(2*D23)))*0.5)</f>
        <v>0.7095</v>
      </c>
      <c r="G25" s="13" t="s">
        <v>55</v>
      </c>
      <c r="H25" s="57" t="s">
        <v>56</v>
      </c>
      <c r="I25" s="58">
        <v>1.28</v>
      </c>
      <c r="K25" s="3"/>
    </row>
    <row r="26" spans="2:11" ht="12.75">
      <c r="B26" s="22"/>
      <c r="C26" s="65"/>
      <c r="D26" s="65"/>
      <c r="E26" s="23"/>
      <c r="F26" s="23"/>
      <c r="G26" s="24"/>
      <c r="H26" s="66" t="s">
        <v>57</v>
      </c>
      <c r="I26" s="67">
        <v>1.25</v>
      </c>
      <c r="K26" s="3"/>
    </row>
    <row r="27" spans="2:11" ht="12.75">
      <c r="B27" s="25" t="s">
        <v>58</v>
      </c>
      <c r="C27" s="31"/>
      <c r="D27" s="31"/>
      <c r="E27" s="31"/>
      <c r="F27" s="31"/>
      <c r="G27" s="68"/>
      <c r="K27" s="3"/>
    </row>
    <row r="28" spans="2:7" ht="12.75">
      <c r="B28" s="29"/>
      <c r="C28" s="30"/>
      <c r="D28" s="31"/>
      <c r="E28" s="31"/>
      <c r="F28" s="31"/>
      <c r="G28" s="32"/>
    </row>
    <row r="29" spans="2:10" ht="12.75">
      <c r="B29" s="33" t="s">
        <v>59</v>
      </c>
      <c r="C29" s="31" t="s">
        <v>60</v>
      </c>
      <c r="D29" s="15">
        <v>130</v>
      </c>
      <c r="E29" s="69"/>
      <c r="F29" s="31"/>
      <c r="G29" s="32"/>
      <c r="J29" t="s">
        <v>61</v>
      </c>
    </row>
    <row r="30" spans="2:10" ht="12.75">
      <c r="B30" s="33" t="s">
        <v>62</v>
      </c>
      <c r="C30" s="31" t="s">
        <v>27</v>
      </c>
      <c r="D30" s="18">
        <v>30</v>
      </c>
      <c r="E30" s="31"/>
      <c r="F30" s="31"/>
      <c r="G30" s="32"/>
      <c r="J30">
        <f>(D11*(D15+(D16*2)+(D17*2))/PI())/1.1</f>
        <v>238.21154391499675</v>
      </c>
    </row>
    <row r="31" spans="2:10" ht="12.75">
      <c r="B31" s="33" t="s">
        <v>63</v>
      </c>
      <c r="C31" s="31" t="s">
        <v>64</v>
      </c>
      <c r="D31" s="18">
        <v>46</v>
      </c>
      <c r="E31" s="31"/>
      <c r="F31" s="31"/>
      <c r="G31" s="32"/>
      <c r="J31" t="s">
        <v>65</v>
      </c>
    </row>
    <row r="32" spans="2:10" ht="12.75">
      <c r="B32" s="33" t="s">
        <v>66</v>
      </c>
      <c r="C32" s="31" t="s">
        <v>67</v>
      </c>
      <c r="D32" s="43">
        <v>16</v>
      </c>
      <c r="E32" s="31"/>
      <c r="F32" s="31"/>
      <c r="G32" s="32"/>
      <c r="J32" s="70">
        <f>J30+2*D13</f>
        <v>330.21154391499675</v>
      </c>
    </row>
    <row r="33" spans="2:7" ht="12.75">
      <c r="B33" s="33" t="s">
        <v>68</v>
      </c>
      <c r="C33" s="71" t="s">
        <v>69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72"/>
      <c r="G34" s="32"/>
    </row>
    <row r="35" spans="2:10" ht="12.75">
      <c r="B35" s="73" t="s">
        <v>70</v>
      </c>
      <c r="C35" s="31"/>
      <c r="D35" s="32"/>
      <c r="E35" s="31" t="s">
        <v>71</v>
      </c>
      <c r="F35" s="74">
        <f>((((D29+1.4)/(SQRT(D33)*SQRT(2)))/((2*D32*F25*F7*D30/1000*D31/1000)*(D11/D33))))</f>
        <v>167.6519714530725</v>
      </c>
      <c r="G35" s="32" t="s">
        <v>72</v>
      </c>
      <c r="H35" s="75"/>
      <c r="J35" s="76"/>
    </row>
    <row r="36" spans="2:7" ht="12.75">
      <c r="B36" s="29"/>
      <c r="C36" s="31"/>
      <c r="D36" s="32"/>
      <c r="E36" s="31"/>
      <c r="F36" s="77"/>
      <c r="G36" s="32"/>
    </row>
    <row r="37" spans="2:7" ht="12.75">
      <c r="B37" s="73" t="s">
        <v>73</v>
      </c>
      <c r="C37" s="31"/>
      <c r="D37" s="32"/>
      <c r="E37" s="71" t="s">
        <v>71</v>
      </c>
      <c r="F37" s="78">
        <f>(((D29+1.4)/1.414)/(2*D32*F25*F7*D30/1000*D31/1000))/(D11/D33)</f>
        <v>290.4255901214139</v>
      </c>
      <c r="G37" s="32" t="s">
        <v>72</v>
      </c>
    </row>
    <row r="38" spans="2:7" ht="12.75">
      <c r="B38" s="79"/>
      <c r="C38" s="51"/>
      <c r="D38" s="51"/>
      <c r="E38" s="51"/>
      <c r="F38" s="51"/>
      <c r="G38" s="53"/>
    </row>
    <row r="39" spans="2:7" ht="12.75">
      <c r="B39" s="25" t="s">
        <v>74</v>
      </c>
      <c r="C39" s="12"/>
      <c r="D39" s="12"/>
      <c r="E39" s="12"/>
      <c r="F39" s="12"/>
      <c r="G39" s="13"/>
    </row>
    <row r="40" spans="2:7" ht="26.25">
      <c r="B40" s="10"/>
      <c r="C40" s="11"/>
      <c r="D40" s="12"/>
      <c r="E40" s="80" t="s">
        <v>75</v>
      </c>
      <c r="F40" s="81" t="s">
        <v>76</v>
      </c>
      <c r="G40" s="16" t="s">
        <v>77</v>
      </c>
    </row>
    <row r="41" spans="2:8" ht="13.5">
      <c r="B41" s="14" t="s">
        <v>78</v>
      </c>
      <c r="C41" s="12" t="s">
        <v>79</v>
      </c>
      <c r="D41" s="15">
        <v>0.8</v>
      </c>
      <c r="E41" s="21">
        <f>D43*3.14/4*D41^2</f>
        <v>0.5024000000000001</v>
      </c>
      <c r="F41" s="82">
        <v>4</v>
      </c>
      <c r="G41" s="21">
        <f>E41*F41</f>
        <v>2.0096000000000003</v>
      </c>
      <c r="H41" t="s">
        <v>80</v>
      </c>
    </row>
    <row r="42" spans="2:9" ht="16.5">
      <c r="B42" s="14" t="s">
        <v>81</v>
      </c>
      <c r="C42" s="12" t="s">
        <v>82</v>
      </c>
      <c r="D42" s="18">
        <v>1.8</v>
      </c>
      <c r="E42" s="12"/>
      <c r="F42" s="12"/>
      <c r="G42" s="83">
        <f>G41*1.28</f>
        <v>2.5722880000000004</v>
      </c>
      <c r="H42" t="s">
        <v>83</v>
      </c>
      <c r="I42" s="84"/>
    </row>
    <row r="43" spans="2:7" ht="12.75">
      <c r="B43" s="14" t="s">
        <v>84</v>
      </c>
      <c r="C43" s="10" t="s">
        <v>85</v>
      </c>
      <c r="D43" s="43">
        <v>1</v>
      </c>
      <c r="E43" s="12" t="s">
        <v>86</v>
      </c>
      <c r="F43" s="12"/>
      <c r="G43" s="13"/>
    </row>
    <row r="44" spans="2:7" ht="12.75">
      <c r="B44" s="14" t="s">
        <v>87</v>
      </c>
      <c r="C44" s="56" t="s">
        <v>88</v>
      </c>
      <c r="D44" s="18">
        <v>0.3</v>
      </c>
      <c r="E44" s="12" t="s">
        <v>89</v>
      </c>
      <c r="F44" s="12"/>
      <c r="G44" s="13"/>
    </row>
    <row r="45" spans="2:7" ht="12.75">
      <c r="B45" s="14" t="s">
        <v>90</v>
      </c>
      <c r="C45" s="19" t="s">
        <v>91</v>
      </c>
      <c r="D45" s="20">
        <v>1.5</v>
      </c>
      <c r="E45" s="12" t="s">
        <v>89</v>
      </c>
      <c r="F45" s="12"/>
      <c r="G45" s="13"/>
    </row>
    <row r="46" spans="2:7" ht="12.75">
      <c r="B46" s="10"/>
      <c r="C46" s="56"/>
      <c r="D46" s="56"/>
      <c r="E46" s="11"/>
      <c r="F46" s="56"/>
      <c r="G46" s="13"/>
    </row>
    <row r="47" spans="2:9" ht="14.25">
      <c r="B47" s="73" t="s">
        <v>70</v>
      </c>
      <c r="C47" s="12"/>
      <c r="D47" s="12"/>
      <c r="E47" s="85" t="s">
        <v>92</v>
      </c>
      <c r="F47" s="86">
        <f>(PI()*((D41/2)*(D41/2))*F35*D43*D42)/D16</f>
        <v>7.584396507026183</v>
      </c>
      <c r="G47" s="13" t="s">
        <v>23</v>
      </c>
      <c r="H47" s="87">
        <f>F47+(2*(D45+D44))</f>
        <v>11.184396507026182</v>
      </c>
      <c r="I47" t="s">
        <v>93</v>
      </c>
    </row>
    <row r="48" spans="2:7" ht="12.75">
      <c r="B48" s="10"/>
      <c r="C48" s="12"/>
      <c r="D48" s="12"/>
      <c r="E48" s="85"/>
      <c r="F48" s="88" t="s">
        <v>94</v>
      </c>
      <c r="G48" s="13"/>
    </row>
    <row r="49" spans="2:7" ht="12.75">
      <c r="B49" s="73" t="s">
        <v>73</v>
      </c>
      <c r="C49" s="12"/>
      <c r="D49" s="12"/>
      <c r="E49" s="89" t="s">
        <v>92</v>
      </c>
      <c r="F49" s="90">
        <f>(PI()*((D41/2)*(D41/2))*F37*D43*D42)/D16</f>
        <v>13.138544164894768</v>
      </c>
      <c r="G49" s="13" t="s">
        <v>23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95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73" t="s">
        <v>70</v>
      </c>
      <c r="C53" s="31"/>
      <c r="D53" s="39"/>
      <c r="E53" s="41" t="s">
        <v>96</v>
      </c>
      <c r="F53" s="91">
        <f>D43*F35*(D13*2+D14+D15+D16*2)/1000</f>
        <v>30.127059270117126</v>
      </c>
      <c r="G53" s="32" t="s">
        <v>20</v>
      </c>
    </row>
    <row r="54" spans="2:7" ht="12.75">
      <c r="B54" s="29"/>
      <c r="C54" s="31"/>
      <c r="D54" s="39"/>
      <c r="E54" s="29" t="s">
        <v>97</v>
      </c>
      <c r="F54" s="92">
        <f>F53*D11</f>
        <v>361.5247112414055</v>
      </c>
      <c r="G54" s="32" t="s">
        <v>20</v>
      </c>
    </row>
    <row r="55" spans="2:7" ht="12.75">
      <c r="B55" s="29"/>
      <c r="C55" s="31"/>
      <c r="D55" s="39"/>
      <c r="E55" s="45" t="s">
        <v>98</v>
      </c>
      <c r="F55" s="93">
        <f>100*PI()*(D41/2)^2*(F53/100)*8.96*D11*D43</f>
        <v>1628.2303771627926</v>
      </c>
      <c r="G55" s="32" t="s">
        <v>99</v>
      </c>
    </row>
    <row r="56" spans="2:7" ht="12.75">
      <c r="B56" s="29"/>
      <c r="C56" s="31"/>
      <c r="D56" s="39"/>
      <c r="E56" s="39"/>
      <c r="F56" s="94"/>
      <c r="G56" s="32"/>
    </row>
    <row r="57" spans="2:7" ht="12.75">
      <c r="B57" s="73" t="s">
        <v>73</v>
      </c>
      <c r="C57" s="31"/>
      <c r="D57" s="39"/>
      <c r="E57" s="41" t="s">
        <v>96</v>
      </c>
      <c r="F57" s="95">
        <f>D43*F37*(D13*2+D14+D15+D16*2)/1000</f>
        <v>52.18947854481808</v>
      </c>
      <c r="G57" s="32" t="s">
        <v>20</v>
      </c>
    </row>
    <row r="58" spans="2:7" ht="12.75">
      <c r="B58" s="29"/>
      <c r="C58" s="31"/>
      <c r="D58" s="39"/>
      <c r="E58" s="29" t="s">
        <v>97</v>
      </c>
      <c r="F58" s="96">
        <f>F57*D11</f>
        <v>626.2737425378169</v>
      </c>
      <c r="G58" s="32" t="s">
        <v>20</v>
      </c>
    </row>
    <row r="59" spans="2:7" ht="12.75">
      <c r="B59" s="29"/>
      <c r="C59" s="31"/>
      <c r="D59" s="39"/>
      <c r="E59" s="45" t="s">
        <v>98</v>
      </c>
      <c r="F59" s="40">
        <f>100*PI()*(D41/2)^2*(F57/100)*8.96*D11*D43</f>
        <v>2820.6036829902732</v>
      </c>
      <c r="G59" s="32" t="s">
        <v>99</v>
      </c>
    </row>
    <row r="60" spans="2:7" ht="12.75">
      <c r="B60" s="79"/>
      <c r="C60" s="51"/>
      <c r="D60" s="51"/>
      <c r="E60" s="51"/>
      <c r="F60" s="51"/>
      <c r="G60" s="53"/>
    </row>
    <row r="61" spans="2:7" ht="12.75">
      <c r="B61" s="25" t="s">
        <v>100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101</v>
      </c>
      <c r="C63" s="97" t="s">
        <v>102</v>
      </c>
      <c r="D63" s="98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6"/>
      <c r="G64" s="13"/>
    </row>
    <row r="65" spans="2:9" ht="12.75">
      <c r="B65" s="73" t="s">
        <v>70</v>
      </c>
      <c r="C65" s="12"/>
      <c r="D65" s="13"/>
      <c r="E65" s="12" t="s">
        <v>103</v>
      </c>
      <c r="F65" s="99">
        <f>(((F53/D43)*D63*D11*2/D33)/((PI()*((D41/2)*(D41/2)))*D43))</f>
        <v>8.534869318517735</v>
      </c>
      <c r="G65" s="13" t="s">
        <v>104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73" t="s">
        <v>73</v>
      </c>
      <c r="C67" s="12"/>
      <c r="D67" s="13"/>
      <c r="E67" s="100" t="s">
        <v>103</v>
      </c>
      <c r="F67" s="21">
        <f>((((F57/D43)*D63*D11*2/D33)/((PI()*((D41/2)*(D41/2)))*D43)))/3</f>
        <v>4.928353336092421</v>
      </c>
      <c r="G67" s="13" t="s">
        <v>104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105</v>
      </c>
      <c r="C70" s="31"/>
      <c r="D70" s="31"/>
      <c r="E70" s="31"/>
      <c r="F70" s="31"/>
      <c r="G70" s="32"/>
    </row>
    <row r="71" spans="2:7" ht="12.75">
      <c r="B71" s="29" t="s">
        <v>106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101" t="s">
        <v>70</v>
      </c>
      <c r="F72" s="31"/>
      <c r="G72" s="32"/>
    </row>
    <row r="73" spans="2:7" ht="12.75">
      <c r="B73" s="102" t="s">
        <v>107</v>
      </c>
      <c r="C73" s="39" t="s">
        <v>108</v>
      </c>
      <c r="D73" s="103">
        <v>1.23</v>
      </c>
      <c r="E73" s="104" t="s">
        <v>109</v>
      </c>
      <c r="F73" s="105">
        <f>(0.5*D73*(PI()*((D7/2)*(D7/2)))*(D76*D76*D76)*(D74/100))</f>
        <v>709.8769149429786</v>
      </c>
      <c r="G73" s="32" t="s">
        <v>110</v>
      </c>
    </row>
    <row r="74" spans="2:9" ht="12.75">
      <c r="B74" s="102" t="s">
        <v>111</v>
      </c>
      <c r="C74" s="39" t="s">
        <v>112</v>
      </c>
      <c r="D74" s="106">
        <v>35</v>
      </c>
      <c r="E74" s="104" t="s">
        <v>113</v>
      </c>
      <c r="F74" s="107">
        <f>SQRT((D29*D29+2*F73*F65)/(2*F65*F65)-SQRT((D29^2+2*F73*F65)^2/(4*F65^4)-(F73^2/F65^2)))</f>
        <v>4.265866435780592</v>
      </c>
      <c r="G74" s="32" t="s">
        <v>114</v>
      </c>
      <c r="I74" s="76"/>
    </row>
    <row r="75" spans="2:9" ht="12.75">
      <c r="B75" s="102" t="s">
        <v>115</v>
      </c>
      <c r="C75" s="39" t="s">
        <v>116</v>
      </c>
      <c r="D75" s="108">
        <v>1.4</v>
      </c>
      <c r="E75" s="109" t="s">
        <v>117</v>
      </c>
      <c r="F75" s="110">
        <f>F73-F74^2*F65</f>
        <v>554.5626366514775</v>
      </c>
      <c r="G75" s="32" t="s">
        <v>110</v>
      </c>
      <c r="I75" s="76"/>
    </row>
    <row r="76" spans="2:9" ht="13.5">
      <c r="B76" s="102" t="s">
        <v>118</v>
      </c>
      <c r="C76" s="39" t="s">
        <v>29</v>
      </c>
      <c r="D76" s="111">
        <v>9</v>
      </c>
      <c r="E76" s="109" t="s">
        <v>119</v>
      </c>
      <c r="F76" s="110">
        <f>F75*100/F73</f>
        <v>78.12095660217703</v>
      </c>
      <c r="G76" s="32" t="s">
        <v>112</v>
      </c>
      <c r="I76" s="112"/>
    </row>
    <row r="77" spans="2:9" ht="12.75">
      <c r="B77" s="29"/>
      <c r="C77" s="31"/>
      <c r="D77" s="32"/>
      <c r="E77" s="109" t="s">
        <v>120</v>
      </c>
      <c r="F77" s="113">
        <f>F74^2*F65</f>
        <v>155.31427829150107</v>
      </c>
      <c r="G77" s="32" t="s">
        <v>110</v>
      </c>
      <c r="I77" s="76"/>
    </row>
    <row r="78" spans="2:9" ht="12.75">
      <c r="B78" s="102"/>
      <c r="C78" s="39"/>
      <c r="D78" s="114"/>
      <c r="E78" s="104" t="s">
        <v>121</v>
      </c>
      <c r="F78" s="107">
        <f>D75*F74</f>
        <v>5.972213010092829</v>
      </c>
      <c r="G78" s="32" t="s">
        <v>110</v>
      </c>
      <c r="I78" s="76"/>
    </row>
    <row r="79" spans="1:9" ht="12.75">
      <c r="A79" s="115"/>
      <c r="B79" s="29"/>
      <c r="C79" s="31"/>
      <c r="D79" s="32"/>
      <c r="E79" s="104" t="s">
        <v>122</v>
      </c>
      <c r="F79" s="107">
        <f>F75-F78</f>
        <v>548.5904236413847</v>
      </c>
      <c r="G79" s="32" t="s">
        <v>110</v>
      </c>
      <c r="I79" s="76"/>
    </row>
    <row r="80" spans="1:9" ht="12.75">
      <c r="A80" s="116"/>
      <c r="B80" s="29"/>
      <c r="C80" s="39"/>
      <c r="D80" s="117"/>
      <c r="E80" s="118" t="s">
        <v>123</v>
      </c>
      <c r="F80" s="119">
        <f>F79/D29</f>
        <v>4.21992633570296</v>
      </c>
      <c r="G80" s="32" t="s">
        <v>114</v>
      </c>
      <c r="H80" s="120" t="s">
        <v>124</v>
      </c>
      <c r="I80" s="76"/>
    </row>
    <row r="81" spans="1:9" ht="12.75">
      <c r="A81" s="121"/>
      <c r="B81" s="29"/>
      <c r="C81" s="39"/>
      <c r="D81" s="117"/>
      <c r="E81" s="109" t="s">
        <v>125</v>
      </c>
      <c r="F81" s="110">
        <f>F79*100/F73</f>
        <v>77.27965399261514</v>
      </c>
      <c r="G81" s="32" t="s">
        <v>112</v>
      </c>
      <c r="I81" s="122"/>
    </row>
    <row r="82" spans="1:9" ht="13.5">
      <c r="A82" s="121"/>
      <c r="B82" s="102"/>
      <c r="C82" s="39"/>
      <c r="D82" s="114"/>
      <c r="E82" s="123" t="s">
        <v>126</v>
      </c>
      <c r="F82" s="124">
        <f>F81*D74/100</f>
        <v>27.0478788974153</v>
      </c>
      <c r="G82" s="32" t="s">
        <v>112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102"/>
      <c r="C84" s="39"/>
      <c r="D84" s="125"/>
      <c r="E84" s="101" t="s">
        <v>73</v>
      </c>
      <c r="F84" s="49"/>
      <c r="G84" s="32"/>
      <c r="I84" s="3"/>
    </row>
    <row r="85" spans="2:9" ht="12.75">
      <c r="B85" s="102"/>
      <c r="C85" s="125"/>
      <c r="D85" s="32"/>
      <c r="E85" s="104" t="s">
        <v>109</v>
      </c>
      <c r="F85" s="105">
        <f>(0.5*D73*(PI()*((D7/2)*(D7/2)))*(D76*D76*D76)*(D74/100))</f>
        <v>709.8769149429786</v>
      </c>
      <c r="G85" s="32" t="s">
        <v>110</v>
      </c>
      <c r="I85" s="3"/>
    </row>
    <row r="86" spans="2:9" ht="12.75">
      <c r="B86" s="102"/>
      <c r="C86" s="125"/>
      <c r="D86" s="32"/>
      <c r="E86" s="104" t="s">
        <v>113</v>
      </c>
      <c r="F86" s="107">
        <f>SQRT((D29*D29+2*F85*F67)/(2*F67*F67)-SQRT((D29^2+2*F85*F67)^2/(4*F67^4)-(F85^2/F67^2)))</f>
        <v>4.6432514096256305</v>
      </c>
      <c r="G86" s="32" t="s">
        <v>114</v>
      </c>
      <c r="I86" s="3"/>
    </row>
    <row r="87" spans="2:9" ht="12.75">
      <c r="B87" s="102"/>
      <c r="C87" s="125"/>
      <c r="D87" s="32"/>
      <c r="E87" s="109" t="s">
        <v>117</v>
      </c>
      <c r="F87" s="110">
        <f>F85-F86^2*F67</f>
        <v>603.6226832513325</v>
      </c>
      <c r="G87" s="32" t="s">
        <v>110</v>
      </c>
      <c r="I87" s="3"/>
    </row>
    <row r="88" spans="2:7" ht="12.75">
      <c r="B88" s="102"/>
      <c r="C88" s="125"/>
      <c r="D88" s="32"/>
      <c r="E88" s="109" t="s">
        <v>119</v>
      </c>
      <c r="F88" s="110">
        <f>F87*100/F85</f>
        <v>85.03202041720417</v>
      </c>
      <c r="G88" s="32" t="s">
        <v>112</v>
      </c>
    </row>
    <row r="89" spans="2:7" ht="12.75">
      <c r="B89" s="29"/>
      <c r="C89" s="39"/>
      <c r="D89" s="32"/>
      <c r="E89" s="109" t="s">
        <v>120</v>
      </c>
      <c r="F89" s="113">
        <f>F86^2*F67</f>
        <v>106.2542316916461</v>
      </c>
      <c r="G89" s="32" t="s">
        <v>110</v>
      </c>
    </row>
    <row r="90" spans="2:7" ht="12.75">
      <c r="B90" s="102"/>
      <c r="C90" s="125"/>
      <c r="D90" s="32"/>
      <c r="E90" s="104" t="s">
        <v>121</v>
      </c>
      <c r="F90" s="107">
        <f>D75*F86</f>
        <v>6.500551973475883</v>
      </c>
      <c r="G90" s="32" t="s">
        <v>110</v>
      </c>
    </row>
    <row r="91" spans="2:7" ht="12.75">
      <c r="B91" s="102"/>
      <c r="C91" s="125"/>
      <c r="D91" s="32"/>
      <c r="E91" s="104" t="s">
        <v>122</v>
      </c>
      <c r="F91" s="107">
        <f>F87-F90</f>
        <v>597.1221312778566</v>
      </c>
      <c r="G91" s="32" t="s">
        <v>110</v>
      </c>
    </row>
    <row r="92" spans="2:7" ht="12.75">
      <c r="B92" s="38"/>
      <c r="C92" s="94"/>
      <c r="D92" s="32"/>
      <c r="E92" s="104" t="s">
        <v>123</v>
      </c>
      <c r="F92" s="107">
        <f>F91/D29</f>
        <v>4.59324716367582</v>
      </c>
      <c r="G92" s="32" t="s">
        <v>114</v>
      </c>
    </row>
    <row r="93" spans="2:7" ht="12.75">
      <c r="B93" s="38"/>
      <c r="C93" s="94"/>
      <c r="D93" s="32"/>
      <c r="E93" s="109" t="s">
        <v>125</v>
      </c>
      <c r="F93" s="110">
        <f>F91*100/F85</f>
        <v>84.11629096655733</v>
      </c>
      <c r="G93" s="32" t="s">
        <v>112</v>
      </c>
    </row>
    <row r="94" spans="2:7" ht="12.75">
      <c r="B94" s="29"/>
      <c r="C94" s="39"/>
      <c r="D94" s="32"/>
      <c r="E94" s="126" t="s">
        <v>126</v>
      </c>
      <c r="F94" s="124">
        <f>F88*D74/100</f>
        <v>29.761207146021455</v>
      </c>
      <c r="G94" s="32" t="s">
        <v>112</v>
      </c>
    </row>
    <row r="95" spans="2:7" ht="12.75">
      <c r="B95" s="79"/>
      <c r="C95" s="51"/>
      <c r="D95" s="51"/>
      <c r="E95" s="127"/>
      <c r="F95" s="128"/>
      <c r="G95" s="53"/>
    </row>
    <row r="96" spans="2:8" ht="18">
      <c r="B96" s="129" t="s">
        <v>70</v>
      </c>
      <c r="C96" s="130"/>
      <c r="D96" s="130"/>
      <c r="E96" s="130"/>
      <c r="F96" s="130"/>
      <c r="G96" s="131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32"/>
      <c r="B125" s="129" t="s">
        <v>127</v>
      </c>
      <c r="C125" s="130"/>
      <c r="D125" s="130"/>
      <c r="E125" s="130"/>
      <c r="F125" s="130"/>
      <c r="G125" s="133"/>
    </row>
    <row r="126" spans="6:7" ht="12.75">
      <c r="F126" s="31"/>
      <c r="G126" s="132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B13" sqref="B13"/>
    </sheetView>
  </sheetViews>
  <sheetFormatPr defaultColWidth="10.281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6" customWidth="1"/>
    <col min="16" max="16384" width="11.00390625" style="0" customWidth="1"/>
  </cols>
  <sheetData>
    <row r="3" spans="1:15" ht="12.75">
      <c r="A3" t="s">
        <v>128</v>
      </c>
      <c r="B3" t="s">
        <v>129</v>
      </c>
      <c r="C3" t="s">
        <v>130</v>
      </c>
      <c r="E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M3" t="s">
        <v>137</v>
      </c>
      <c r="O3" s="76" t="s">
        <v>138</v>
      </c>
    </row>
    <row r="4" ht="12.75">
      <c r="M4" t="s">
        <v>139</v>
      </c>
    </row>
    <row r="5" spans="1:16" ht="12.75">
      <c r="A5">
        <v>0.1</v>
      </c>
      <c r="B5" s="76">
        <f aca="true" t="shared" si="0" ref="B5:B334">C5+E5</f>
        <v>13.085348693185177</v>
      </c>
      <c r="C5" s="76">
        <f>A5*Sheet1!D29</f>
        <v>13</v>
      </c>
      <c r="E5" s="76">
        <f aca="true" t="shared" si="1" ref="E5:E334">(A5*A5)*O5</f>
        <v>0.08534869318517738</v>
      </c>
      <c r="I5" s="70"/>
      <c r="O5" s="76">
        <f>Sheet1!F65</f>
        <v>8.534869318517735</v>
      </c>
      <c r="P5" s="70"/>
    </row>
    <row r="6" spans="1:15" ht="12.75">
      <c r="A6">
        <v>0.2</v>
      </c>
      <c r="B6" s="76">
        <f t="shared" si="0"/>
        <v>26.34139477274071</v>
      </c>
      <c r="C6" s="76">
        <f>A6*Sheet1!D29</f>
        <v>26</v>
      </c>
      <c r="E6" s="76">
        <f t="shared" si="1"/>
        <v>0.3413947727407095</v>
      </c>
      <c r="I6" s="70"/>
      <c r="O6" s="76">
        <f>Sheet1!F65</f>
        <v>8.534869318517735</v>
      </c>
    </row>
    <row r="7" spans="1:15" ht="12.75">
      <c r="A7">
        <v>0.3</v>
      </c>
      <c r="B7" s="76">
        <f t="shared" si="0"/>
        <v>39.768138238666594</v>
      </c>
      <c r="C7" s="76">
        <f>A7*Sheet1!D29</f>
        <v>39</v>
      </c>
      <c r="E7" s="76">
        <f t="shared" si="1"/>
        <v>0.7681382386665961</v>
      </c>
      <c r="H7">
        <v>2</v>
      </c>
      <c r="I7" s="70">
        <f>(0.5*Sheet1!D73*(3.141593*((Sheet1!D7/2)*(Sheet1!D7/2)))*(H7*H7*H7)*(Sheet1!D74/100))</f>
        <v>7.79014533024</v>
      </c>
      <c r="J7" s="76" t="e">
        <f>VLOOKUP(I7,B5:C334,2,TRUE)</f>
        <v>#N/A</v>
      </c>
      <c r="K7" s="76" t="e">
        <f>J7/Sheet1!D29*Sheet1!D75</f>
        <v>#N/A</v>
      </c>
      <c r="L7" s="76" t="e">
        <f aca="true" t="shared" si="2" ref="L7:L27">J7-K7</f>
        <v>#N/A</v>
      </c>
      <c r="O7" s="76">
        <f>Sheet1!F65</f>
        <v>8.534869318517735</v>
      </c>
    </row>
    <row r="8" spans="1:15" ht="12.75">
      <c r="A8">
        <v>0.4</v>
      </c>
      <c r="B8" s="76">
        <f t="shared" si="0"/>
        <v>53.36557909096284</v>
      </c>
      <c r="C8" s="76">
        <f>A8*Sheet1!D29</f>
        <v>52</v>
      </c>
      <c r="E8" s="76">
        <f t="shared" si="1"/>
        <v>1.365579090962838</v>
      </c>
      <c r="H8">
        <v>2.5</v>
      </c>
      <c r="I8" s="70">
        <f>(0.5*Sheet1!D73*(3.141593*((Sheet1!D7/2)*(Sheet1!D7/2)))*(H8*H8*H8)*(Sheet1!D74/100))</f>
        <v>15.215127598125</v>
      </c>
      <c r="J8" s="76">
        <f>VLOOKUP(I8,B5:C334,2,TRUE)</f>
        <v>13</v>
      </c>
      <c r="K8" s="76">
        <f>J8/Sheet1!D29*Sheet1!D75</f>
        <v>0.13999999999999999</v>
      </c>
      <c r="L8" s="76">
        <f t="shared" si="2"/>
        <v>12.86</v>
      </c>
      <c r="O8" s="76">
        <f>Sheet1!F65</f>
        <v>8.534869318517735</v>
      </c>
    </row>
    <row r="9" spans="1:15" ht="12.75">
      <c r="A9">
        <v>0.5</v>
      </c>
      <c r="B9" s="76">
        <f t="shared" si="0"/>
        <v>67.13371732962943</v>
      </c>
      <c r="C9" s="76">
        <f>A9*Sheet1!D29</f>
        <v>65</v>
      </c>
      <c r="E9" s="76">
        <f t="shared" si="1"/>
        <v>2.133717329629434</v>
      </c>
      <c r="H9">
        <v>3</v>
      </c>
      <c r="I9" s="70">
        <f>(0.5*Sheet1!D73*(3.141593*((Sheet1!D7/2)*(Sheet1!D7/2)))*(H9*H9*H9)*(Sheet1!D74/100))</f>
        <v>26.29174048956</v>
      </c>
      <c r="J9" s="76">
        <f>VLOOKUP(I9,B5:C334,2,TRUE)</f>
        <v>13</v>
      </c>
      <c r="K9" s="76">
        <f>J9/Sheet1!D29*Sheet1!D75</f>
        <v>0.13999999999999999</v>
      </c>
      <c r="L9" s="76">
        <f t="shared" si="2"/>
        <v>12.86</v>
      </c>
      <c r="O9" s="76">
        <f>Sheet1!F65</f>
        <v>8.534869318517735</v>
      </c>
    </row>
    <row r="10" spans="1:15" ht="12.75">
      <c r="A10">
        <v>0.6</v>
      </c>
      <c r="B10" s="76">
        <f t="shared" si="0"/>
        <v>81.07255295466638</v>
      </c>
      <c r="C10" s="76">
        <f>A10*Sheet1!D29</f>
        <v>78</v>
      </c>
      <c r="E10" s="76">
        <f t="shared" si="1"/>
        <v>3.0725529546663846</v>
      </c>
      <c r="H10">
        <v>3.5</v>
      </c>
      <c r="I10" s="70">
        <f>(0.5*Sheet1!D73*(3.141593*((Sheet1!D7/2)*(Sheet1!D7/2)))*(H10*H10*H10)*(Sheet1!D74/100))</f>
        <v>41.750310129255</v>
      </c>
      <c r="J10" s="76">
        <f>VLOOKUP(I10,B5:C334,2,TRUE)</f>
        <v>39</v>
      </c>
      <c r="K10" s="76">
        <f>J10/Sheet1!D29*Sheet1!D75</f>
        <v>0.42</v>
      </c>
      <c r="L10" s="76">
        <f t="shared" si="2"/>
        <v>38.58</v>
      </c>
      <c r="O10" s="76">
        <f>Sheet1!F65</f>
        <v>8.534869318517735</v>
      </c>
    </row>
    <row r="11" spans="1:15" ht="12.75">
      <c r="A11">
        <v>0.7</v>
      </c>
      <c r="B11" s="76">
        <f t="shared" si="0"/>
        <v>95.18208596607369</v>
      </c>
      <c r="C11" s="76">
        <f>A11*Sheet1!D29</f>
        <v>91</v>
      </c>
      <c r="E11" s="76">
        <f t="shared" si="1"/>
        <v>4.18208596607369</v>
      </c>
      <c r="H11">
        <v>4</v>
      </c>
      <c r="I11" s="70">
        <f>(0.5*Sheet1!D73*(3.141593*((Sheet1!D7/2)*(Sheet1!D7/2)))*(H11*H11*H11)*(Sheet1!D74/100))</f>
        <v>62.32116264192</v>
      </c>
      <c r="J11" s="76">
        <f>VLOOKUP(I11,B5:C334,2,TRUE)</f>
        <v>52</v>
      </c>
      <c r="K11" s="76">
        <f>J11/Sheet1!D29*Sheet1!D75</f>
        <v>0.5599999999999999</v>
      </c>
      <c r="L11" s="76">
        <f t="shared" si="2"/>
        <v>51.44</v>
      </c>
      <c r="O11" s="76">
        <f>Sheet1!F65</f>
        <v>8.534869318517735</v>
      </c>
    </row>
    <row r="12" spans="1:15" ht="12.75">
      <c r="A12">
        <v>0.8</v>
      </c>
      <c r="B12" s="76">
        <f t="shared" si="0"/>
        <v>109.46231636385136</v>
      </c>
      <c r="C12" s="76">
        <f>A12*Sheet1!D29</f>
        <v>104</v>
      </c>
      <c r="E12" s="76">
        <f t="shared" si="1"/>
        <v>5.462316363851352</v>
      </c>
      <c r="H12">
        <v>4.5</v>
      </c>
      <c r="I12" s="70">
        <f>(0.5*Sheet1!D73*(3.141593*((Sheet1!D7/2)*(Sheet1!D7/2)))*(H12*H12*H12)*(Sheet1!D74/100))</f>
        <v>88.734624152265</v>
      </c>
      <c r="J12" s="76">
        <f>VLOOKUP(I12,B5:C334,2,TRUE)</f>
        <v>78</v>
      </c>
      <c r="K12" s="76">
        <f>J12/Sheet1!D29*Sheet1!D75</f>
        <v>0.84</v>
      </c>
      <c r="L12" s="76">
        <f t="shared" si="2"/>
        <v>77.16</v>
      </c>
      <c r="O12" s="76">
        <f>Sheet1!F65</f>
        <v>8.534869318517735</v>
      </c>
    </row>
    <row r="13" spans="1:15" ht="12.75">
      <c r="A13">
        <v>0.9</v>
      </c>
      <c r="B13" s="76">
        <f t="shared" si="0"/>
        <v>123.91324414799936</v>
      </c>
      <c r="C13" s="76">
        <f>A13*Sheet1!D29</f>
        <v>117</v>
      </c>
      <c r="E13" s="76">
        <f t="shared" si="1"/>
        <v>6.913244147999366</v>
      </c>
      <c r="H13">
        <v>5</v>
      </c>
      <c r="I13" s="70">
        <f>(0.5*Sheet1!D73*(3.141593*((Sheet1!D7/2)*(Sheet1!D7/2)))*(H13*H13*H13)*(Sheet1!D74/100))</f>
        <v>121.721020785</v>
      </c>
      <c r="J13" s="76">
        <f>VLOOKUP(I13,B5:C334,2,TRUE)</f>
        <v>104</v>
      </c>
      <c r="K13" s="76">
        <f>J13/Sheet1!D29*Sheet1!D75</f>
        <v>1.1199999999999999</v>
      </c>
      <c r="L13" s="76">
        <f t="shared" si="2"/>
        <v>102.88</v>
      </c>
      <c r="O13" s="76">
        <f>Sheet1!F65</f>
        <v>8.534869318517735</v>
      </c>
    </row>
    <row r="14" spans="1:15" ht="12.75">
      <c r="A14">
        <v>1</v>
      </c>
      <c r="B14" s="76">
        <f t="shared" si="0"/>
        <v>138.53486931851774</v>
      </c>
      <c r="C14" s="76">
        <f>A14*Sheet1!D29</f>
        <v>130</v>
      </c>
      <c r="E14" s="76">
        <f t="shared" si="1"/>
        <v>8.534869318517735</v>
      </c>
      <c r="H14">
        <v>5.5</v>
      </c>
      <c r="I14" s="70">
        <f>(0.5*Sheet1!D73*(3.141593*((Sheet1!D7/2)*(Sheet1!D7/2)))*(H14*H14*H14)*(Sheet1!D74/100))</f>
        <v>162.01067866483498</v>
      </c>
      <c r="J14" s="76">
        <f>VLOOKUP(I14,B5:C334,2,TRUE)</f>
        <v>143</v>
      </c>
      <c r="K14" s="76">
        <f>J14/Sheet1!D29*Sheet1!D75</f>
        <v>1.54</v>
      </c>
      <c r="L14" s="76">
        <f t="shared" si="2"/>
        <v>141.46</v>
      </c>
      <c r="O14" s="76">
        <f>Sheet1!F65</f>
        <v>8.534869318517735</v>
      </c>
    </row>
    <row r="15" spans="1:15" ht="12.75">
      <c r="A15">
        <v>1.1</v>
      </c>
      <c r="B15" s="76">
        <f t="shared" si="0"/>
        <v>153.32719187540647</v>
      </c>
      <c r="C15" s="76">
        <f>A15*Sheet1!D29</f>
        <v>143</v>
      </c>
      <c r="E15" s="76">
        <f t="shared" si="1"/>
        <v>10.327191875406461</v>
      </c>
      <c r="H15">
        <v>6</v>
      </c>
      <c r="I15" s="70">
        <f>(0.5*Sheet1!D73*(3.141593*((Sheet1!D7/2)*(Sheet1!D7/2)))*(H15*H15*H15)*(Sheet1!D74/100))</f>
        <v>210.33392391648</v>
      </c>
      <c r="J15" s="76">
        <f>VLOOKUP(I15,B5:C334,2,TRUE)</f>
        <v>182</v>
      </c>
      <c r="K15" s="76">
        <f>J15/Sheet1!D29*Sheet1!D75</f>
        <v>1.9599999999999997</v>
      </c>
      <c r="L15" s="76">
        <f t="shared" si="2"/>
        <v>180.04</v>
      </c>
      <c r="O15" s="76">
        <f>Sheet1!F65</f>
        <v>8.534869318517735</v>
      </c>
    </row>
    <row r="16" spans="1:15" ht="12.75">
      <c r="A16">
        <v>1.2</v>
      </c>
      <c r="B16" s="76">
        <f t="shared" si="0"/>
        <v>168.29021181866554</v>
      </c>
      <c r="C16" s="76">
        <f>A16*Sheet1!D29</f>
        <v>156</v>
      </c>
      <c r="E16" s="76">
        <f t="shared" si="1"/>
        <v>12.290211818665538</v>
      </c>
      <c r="H16">
        <v>6.5</v>
      </c>
      <c r="I16" s="70">
        <f>(0.5*Sheet1!D73*(3.141593*((Sheet1!D7/2)*(Sheet1!D7/2)))*(H16*H16*H16)*(Sheet1!D74/100))</f>
        <v>267.421082664645</v>
      </c>
      <c r="J16" s="76">
        <f>VLOOKUP(I16,B5:C334,2,TRUE)</f>
        <v>234</v>
      </c>
      <c r="K16" s="76">
        <f>J16/Sheet1!D29*Sheet1!D75</f>
        <v>2.52</v>
      </c>
      <c r="L16" s="76">
        <f t="shared" si="2"/>
        <v>231.48</v>
      </c>
      <c r="O16" s="76">
        <f>Sheet1!F65</f>
        <v>8.534869318517735</v>
      </c>
    </row>
    <row r="17" spans="1:15" ht="12.75">
      <c r="A17">
        <v>1.3</v>
      </c>
      <c r="B17" s="76">
        <f t="shared" si="0"/>
        <v>183.42392914829497</v>
      </c>
      <c r="C17" s="76">
        <f>A17*Sheet1!D29</f>
        <v>169</v>
      </c>
      <c r="E17" s="76">
        <f t="shared" si="1"/>
        <v>14.423929148294974</v>
      </c>
      <c r="H17">
        <v>7</v>
      </c>
      <c r="I17" s="70">
        <f>(0.5*Sheet1!D73*(3.141593*((Sheet1!D7/2)*(Sheet1!D7/2)))*(H17*H17*H17)*(Sheet1!D74/100))</f>
        <v>334.00248103404</v>
      </c>
      <c r="J17" s="76">
        <f>VLOOKUP(I17,B5:C334,2,TRUE)</f>
        <v>286</v>
      </c>
      <c r="K17" s="76">
        <f>J17/Sheet1!D29*Sheet1!D75</f>
        <v>3.08</v>
      </c>
      <c r="L17" s="76">
        <f t="shared" si="2"/>
        <v>282.92</v>
      </c>
      <c r="O17" s="76">
        <f>Sheet1!F65</f>
        <v>8.534869318517735</v>
      </c>
    </row>
    <row r="18" spans="1:15" ht="12.75">
      <c r="A18">
        <v>1.4</v>
      </c>
      <c r="B18" s="76">
        <f t="shared" si="0"/>
        <v>198.72834386429477</v>
      </c>
      <c r="C18" s="76">
        <f>A18*Sheet1!D29</f>
        <v>182</v>
      </c>
      <c r="E18" s="76">
        <f t="shared" si="1"/>
        <v>16.72834386429476</v>
      </c>
      <c r="H18">
        <v>7.5</v>
      </c>
      <c r="I18" s="70">
        <f>(0.5*Sheet1!D73*(3.141593*((Sheet1!D7/2)*(Sheet1!D7/2)))*(H18*H18*H18)*(Sheet1!D74/100))</f>
        <v>410.80844514937496</v>
      </c>
      <c r="J18" s="76">
        <f>VLOOKUP(I18,B5:C334,2,TRUE)</f>
        <v>338</v>
      </c>
      <c r="K18" s="76">
        <f>J18/Sheet1!D29*Sheet1!D75</f>
        <v>3.6399999999999997</v>
      </c>
      <c r="L18" s="76">
        <f t="shared" si="2"/>
        <v>334.36</v>
      </c>
      <c r="O18" s="76">
        <f>Sheet1!F65</f>
        <v>8.534869318517735</v>
      </c>
    </row>
    <row r="19" spans="1:15" ht="12.75">
      <c r="A19">
        <v>1.5</v>
      </c>
      <c r="B19" s="76">
        <f t="shared" si="0"/>
        <v>214.2034559666649</v>
      </c>
      <c r="C19" s="76">
        <f>A19*Sheet1!D29</f>
        <v>195</v>
      </c>
      <c r="E19" s="76">
        <f t="shared" si="1"/>
        <v>19.203455966664905</v>
      </c>
      <c r="H19">
        <v>8</v>
      </c>
      <c r="I19" s="70">
        <f>(0.5*Sheet1!D73*(3.141593*((Sheet1!D7/2)*(Sheet1!D7/2)))*(H19*H19*H19)*(Sheet1!D74/100))</f>
        <v>498.56930113536</v>
      </c>
      <c r="J19" s="76">
        <f>VLOOKUP(I19,B5:C334,2,TRUE)</f>
        <v>403</v>
      </c>
      <c r="K19" s="76">
        <f>J19/Sheet1!D29*Sheet1!D75</f>
        <v>4.34</v>
      </c>
      <c r="L19" s="76">
        <f t="shared" si="2"/>
        <v>398.66</v>
      </c>
      <c r="O19" s="76">
        <f>Sheet1!F65</f>
        <v>8.534869318517735</v>
      </c>
    </row>
    <row r="20" spans="1:15" ht="12.75">
      <c r="A20">
        <v>1.6</v>
      </c>
      <c r="B20" s="76">
        <f t="shared" si="0"/>
        <v>229.8492654554054</v>
      </c>
      <c r="C20" s="76">
        <f>A20*Sheet1!D29</f>
        <v>208</v>
      </c>
      <c r="E20" s="76">
        <f t="shared" si="1"/>
        <v>21.84926545540541</v>
      </c>
      <c r="H20">
        <v>8.5</v>
      </c>
      <c r="I20" s="70">
        <f>(0.5*Sheet1!D73*(3.141593*((Sheet1!D7/2)*(Sheet1!D7/2)))*(H20*H20*H20)*(Sheet1!D74/100))</f>
        <v>598.015375116705</v>
      </c>
      <c r="J20" s="76">
        <f>VLOOKUP(I20,B5:C334,2,TRUE)</f>
        <v>481</v>
      </c>
      <c r="K20" s="76">
        <f>J20/Sheet1!D29*Sheet1!D75</f>
        <v>5.18</v>
      </c>
      <c r="L20" s="76">
        <f t="shared" si="2"/>
        <v>475.82</v>
      </c>
      <c r="O20" s="76">
        <f>Sheet1!F65</f>
        <v>8.534869318517735</v>
      </c>
    </row>
    <row r="21" spans="1:15" ht="12.75">
      <c r="A21">
        <v>1.7</v>
      </c>
      <c r="B21" s="76">
        <f t="shared" si="0"/>
        <v>245.66577233051626</v>
      </c>
      <c r="C21" s="76">
        <f>A21*Sheet1!D29</f>
        <v>221</v>
      </c>
      <c r="E21" s="76">
        <f t="shared" si="1"/>
        <v>24.66577233051625</v>
      </c>
      <c r="H21">
        <v>9</v>
      </c>
      <c r="I21" s="70">
        <f>(0.5*Sheet1!D73*(3.141593*((Sheet1!D7/2)*(Sheet1!D7/2)))*(H21*H21*H21)*(Sheet1!D74/100))</f>
        <v>709.87699321812</v>
      </c>
      <c r="J21" s="76">
        <f>VLOOKUP(I21,B5:C334,2,TRUE)</f>
        <v>546</v>
      </c>
      <c r="K21" s="76">
        <f>J21/Sheet1!D29*Sheet1!D75</f>
        <v>5.88</v>
      </c>
      <c r="L21" s="76">
        <f t="shared" si="2"/>
        <v>540.12</v>
      </c>
      <c r="O21" s="76">
        <f>Sheet1!F65</f>
        <v>8.534869318517735</v>
      </c>
    </row>
    <row r="22" spans="1:15" ht="12.75">
      <c r="A22">
        <v>1.8</v>
      </c>
      <c r="B22" s="76">
        <f t="shared" si="0"/>
        <v>261.65297659199746</v>
      </c>
      <c r="C22" s="76">
        <f>A22*Sheet1!D29</f>
        <v>234</v>
      </c>
      <c r="E22" s="76">
        <f t="shared" si="1"/>
        <v>27.652976591997465</v>
      </c>
      <c r="H22">
        <v>9.5</v>
      </c>
      <c r="I22" s="70">
        <f>(0.5*Sheet1!D73*(3.141593*((Sheet1!D7/2)*(Sheet1!D7/2)))*(H22*H22*H22)*(Sheet1!D74/100))</f>
        <v>834.8844815643149</v>
      </c>
      <c r="J22" s="76">
        <f>VLOOKUP(I22,B5:C334,2,TRUE)</f>
        <v>624</v>
      </c>
      <c r="K22" s="76">
        <f>J22/Sheet1!D29*Sheet1!D75</f>
        <v>6.72</v>
      </c>
      <c r="L22" s="76">
        <f t="shared" si="2"/>
        <v>617.28</v>
      </c>
      <c r="O22" s="76">
        <f>Sheet1!F65</f>
        <v>8.534869318517735</v>
      </c>
    </row>
    <row r="23" spans="1:15" ht="12.75">
      <c r="A23">
        <v>1.9</v>
      </c>
      <c r="B23" s="76">
        <f t="shared" si="0"/>
        <v>277.81087823984905</v>
      </c>
      <c r="C23" s="76">
        <f>A23*Sheet1!D29</f>
        <v>247</v>
      </c>
      <c r="E23" s="76">
        <f t="shared" si="1"/>
        <v>30.810878239849025</v>
      </c>
      <c r="H23">
        <v>10</v>
      </c>
      <c r="I23" s="70">
        <f>(0.5*Sheet1!D73*(3.141593*((Sheet1!D7/2)*(Sheet1!D7/2)))*(H23*H23*H23)*(Sheet1!D74/100))</f>
        <v>973.76816628</v>
      </c>
      <c r="J23" s="76">
        <f>VLOOKUP(I23,B5:C334,2,TRUE)</f>
        <v>715</v>
      </c>
      <c r="K23" s="76">
        <f>J23/Sheet1!D29*Sheet1!D75</f>
        <v>7.699999999999999</v>
      </c>
      <c r="L23" s="76">
        <f t="shared" si="2"/>
        <v>707.3</v>
      </c>
      <c r="O23" s="76">
        <f>Sheet1!F65</f>
        <v>8.534869318517735</v>
      </c>
    </row>
    <row r="24" spans="1:15" ht="12.75">
      <c r="A24">
        <v>2</v>
      </c>
      <c r="B24" s="76">
        <f t="shared" si="0"/>
        <v>294.13947727407094</v>
      </c>
      <c r="C24" s="76">
        <f>A24*Sheet1!D29</f>
        <v>260</v>
      </c>
      <c r="E24" s="76">
        <f t="shared" si="1"/>
        <v>34.13947727407094</v>
      </c>
      <c r="H24">
        <v>10.5</v>
      </c>
      <c r="I24" s="70">
        <f>(0.5*Sheet1!D73*(3.141593*((Sheet1!D7/2)*(Sheet1!D7/2)))*(H24*H24*H24)*(Sheet1!D74/100))</f>
        <v>1127.258373489885</v>
      </c>
      <c r="J24" s="76">
        <f>VLOOKUP(I24,B5:C334,2,TRUE)</f>
        <v>793</v>
      </c>
      <c r="K24" s="76">
        <f>J24/Sheet1!D29*Sheet1!D75</f>
        <v>8.54</v>
      </c>
      <c r="L24" s="76">
        <f t="shared" si="2"/>
        <v>784.46</v>
      </c>
      <c r="O24" s="76">
        <f>Sheet1!F65</f>
        <v>8.534869318517735</v>
      </c>
    </row>
    <row r="25" spans="1:15" ht="12.75">
      <c r="A25">
        <v>2.1</v>
      </c>
      <c r="B25" s="76">
        <f t="shared" si="0"/>
        <v>310.6387736946632</v>
      </c>
      <c r="C25" s="76">
        <f>A25*Sheet1!D29</f>
        <v>273</v>
      </c>
      <c r="E25" s="76">
        <f t="shared" si="1"/>
        <v>37.638773694663215</v>
      </c>
      <c r="H25">
        <v>11</v>
      </c>
      <c r="I25" s="70">
        <f>(0.5*Sheet1!D73*(3.141593*((Sheet1!D7/2)*(Sheet1!D7/2)))*(H25*H25*H25)*(Sheet1!D74/100))</f>
        <v>1296.0854293186799</v>
      </c>
      <c r="J25" s="76">
        <f>VLOOKUP(I25,B5:C334,2,TRUE)</f>
        <v>884</v>
      </c>
      <c r="K25" s="76">
        <f>J25/Sheet1!D29*Sheet1!D75</f>
        <v>9.52</v>
      </c>
      <c r="L25" s="76">
        <f t="shared" si="2"/>
        <v>874.48</v>
      </c>
      <c r="O25" s="76">
        <f>Sheet1!F65</f>
        <v>8.534869318517735</v>
      </c>
    </row>
    <row r="26" spans="1:15" ht="12.75">
      <c r="A26">
        <v>2.2</v>
      </c>
      <c r="B26" s="76">
        <f t="shared" si="0"/>
        <v>327.3087675016258</v>
      </c>
      <c r="C26" s="76">
        <f>A26*Sheet1!D29</f>
        <v>286</v>
      </c>
      <c r="E26" s="76">
        <f t="shared" si="1"/>
        <v>41.308767501625844</v>
      </c>
      <c r="H26">
        <v>11.5</v>
      </c>
      <c r="I26" s="70">
        <f>(0.5*Sheet1!D73*(3.141593*((Sheet1!D7/2)*(Sheet1!D7/2)))*(H26*H26*H26)*(Sheet1!D74/100))</f>
        <v>1480.9796598910948</v>
      </c>
      <c r="J26" s="76">
        <f>VLOOKUP(I26,B5:C334,2,TRUE)</f>
        <v>988</v>
      </c>
      <c r="K26" s="76">
        <f>J26/Sheet1!D29*Sheet1!D75</f>
        <v>10.639999999999999</v>
      </c>
      <c r="L26" s="76">
        <f t="shared" si="2"/>
        <v>977.36</v>
      </c>
      <c r="O26" s="76">
        <f>Sheet1!F65</f>
        <v>8.534869318517735</v>
      </c>
    </row>
    <row r="27" spans="1:15" ht="12.75">
      <c r="A27">
        <v>2.3</v>
      </c>
      <c r="B27" s="76">
        <f t="shared" si="0"/>
        <v>344.1494586949588</v>
      </c>
      <c r="C27" s="76">
        <f>A27*Sheet1!D29</f>
        <v>299</v>
      </c>
      <c r="E27" s="76">
        <f t="shared" si="1"/>
        <v>45.14945869495881</v>
      </c>
      <c r="H27">
        <v>12</v>
      </c>
      <c r="I27" s="70">
        <f>(0.5*Sheet1!D73*(3.141593*((Sheet1!D7/2)*(Sheet1!D7/2)))*(H27*H27*H27)*(Sheet1!D74/100))</f>
        <v>1682.67139133184</v>
      </c>
      <c r="J27" s="76">
        <f>VLOOKUP(I27,B5:C334,2,TRUE)</f>
        <v>1079</v>
      </c>
      <c r="K27" s="76">
        <f>J27/Sheet1!D29*Sheet1!D75</f>
        <v>11.620000000000001</v>
      </c>
      <c r="L27" s="76">
        <f t="shared" si="2"/>
        <v>1067.38</v>
      </c>
      <c r="O27" s="76">
        <f>Sheet1!F65</f>
        <v>8.534869318517735</v>
      </c>
    </row>
    <row r="28" spans="1:15" ht="12.75">
      <c r="A28">
        <v>2.4</v>
      </c>
      <c r="B28" s="76">
        <f t="shared" si="0"/>
        <v>361.16084727466216</v>
      </c>
      <c r="C28" s="76">
        <f>A28*Sheet1!D29</f>
        <v>312</v>
      </c>
      <c r="E28" s="76">
        <f t="shared" si="1"/>
        <v>49.16084727466215</v>
      </c>
      <c r="I28" s="70"/>
      <c r="O28" s="76">
        <f>Sheet1!F65</f>
        <v>8.534869318517735</v>
      </c>
    </row>
    <row r="29" spans="1:15" ht="12.75">
      <c r="A29">
        <v>2.5</v>
      </c>
      <c r="B29" s="76">
        <f t="shared" si="0"/>
        <v>378.3429332407359</v>
      </c>
      <c r="C29" s="76">
        <f>A29*Sheet1!D29</f>
        <v>325</v>
      </c>
      <c r="E29" s="76">
        <f t="shared" si="1"/>
        <v>53.342933240735846</v>
      </c>
      <c r="I29" s="70"/>
      <c r="O29" s="76">
        <f>Sheet1!F65</f>
        <v>8.534869318517735</v>
      </c>
    </row>
    <row r="30" spans="1:15" ht="12.75">
      <c r="A30">
        <v>2.6</v>
      </c>
      <c r="B30" s="76">
        <f t="shared" si="0"/>
        <v>395.6957165931799</v>
      </c>
      <c r="C30" s="76">
        <f>A30*Sheet1!D29</f>
        <v>338</v>
      </c>
      <c r="E30" s="76">
        <f t="shared" si="1"/>
        <v>57.695716593179895</v>
      </c>
      <c r="I30" s="70"/>
      <c r="O30" s="76">
        <f>Sheet1!F65</f>
        <v>8.534869318517735</v>
      </c>
    </row>
    <row r="31" spans="1:15" ht="12.75">
      <c r="A31">
        <v>2.7</v>
      </c>
      <c r="B31" s="76">
        <f t="shared" si="0"/>
        <v>413.2191973319943</v>
      </c>
      <c r="C31" s="76">
        <f>A31*Sheet1!D29</f>
        <v>351</v>
      </c>
      <c r="E31" s="76">
        <f t="shared" si="1"/>
        <v>62.2191973319943</v>
      </c>
      <c r="I31" s="70"/>
      <c r="O31" s="76">
        <f>Sheet1!F65</f>
        <v>8.534869318517735</v>
      </c>
    </row>
    <row r="32" spans="1:15" ht="12.75">
      <c r="A32">
        <v>2.8</v>
      </c>
      <c r="B32" s="76">
        <f t="shared" si="0"/>
        <v>430.91337545717903</v>
      </c>
      <c r="C32" s="76">
        <f>A32*Sheet1!D29</f>
        <v>364</v>
      </c>
      <c r="E32" s="76">
        <f t="shared" si="1"/>
        <v>66.91337545717904</v>
      </c>
      <c r="I32" s="70"/>
      <c r="O32" s="76">
        <f>Sheet1!F65</f>
        <v>8.534869318517735</v>
      </c>
    </row>
    <row r="33" spans="1:15" ht="12.75">
      <c r="A33">
        <v>2.9</v>
      </c>
      <c r="B33" s="76">
        <f t="shared" si="0"/>
        <v>448.77825096873414</v>
      </c>
      <c r="C33" s="76">
        <f>A33*Sheet1!D29</f>
        <v>377</v>
      </c>
      <c r="E33" s="76">
        <f t="shared" si="1"/>
        <v>71.77825096873416</v>
      </c>
      <c r="I33" s="70"/>
      <c r="O33" s="76">
        <f>Sheet1!F65</f>
        <v>8.534869318517735</v>
      </c>
    </row>
    <row r="34" spans="1:15" ht="12.75">
      <c r="A34">
        <v>3</v>
      </c>
      <c r="B34" s="76">
        <f t="shared" si="0"/>
        <v>466.8138238666596</v>
      </c>
      <c r="C34" s="76">
        <f>A34*Sheet1!D29</f>
        <v>390</v>
      </c>
      <c r="E34" s="76">
        <f t="shared" si="1"/>
        <v>76.81382386665962</v>
      </c>
      <c r="I34" s="70"/>
      <c r="O34" s="76">
        <f>Sheet1!F65</f>
        <v>8.534869318517735</v>
      </c>
    </row>
    <row r="35" spans="1:15" ht="12.75">
      <c r="A35">
        <v>3.1</v>
      </c>
      <c r="B35" s="76">
        <f t="shared" si="0"/>
        <v>485.02009415095546</v>
      </c>
      <c r="C35" s="76">
        <f>A35*Sheet1!D29</f>
        <v>403</v>
      </c>
      <c r="E35" s="76">
        <f t="shared" si="1"/>
        <v>82.02009415095544</v>
      </c>
      <c r="O35" s="76">
        <f>Sheet1!F65</f>
        <v>8.534869318517735</v>
      </c>
    </row>
    <row r="36" spans="1:15" ht="12.75">
      <c r="A36">
        <v>3.2</v>
      </c>
      <c r="B36" s="76">
        <f t="shared" si="0"/>
        <v>503.3970618216216</v>
      </c>
      <c r="C36" s="76">
        <f>A36*Sheet1!D29</f>
        <v>416</v>
      </c>
      <c r="E36" s="76">
        <f t="shared" si="1"/>
        <v>87.39706182162163</v>
      </c>
      <c r="O36" s="76">
        <f>Sheet1!F65</f>
        <v>8.534869318517735</v>
      </c>
    </row>
    <row r="37" spans="1:15" ht="12.75">
      <c r="A37">
        <v>3.3</v>
      </c>
      <c r="B37" s="76">
        <f t="shared" si="0"/>
        <v>521.9447268786581</v>
      </c>
      <c r="C37" s="76">
        <f>A37*Sheet1!D29</f>
        <v>429</v>
      </c>
      <c r="E37" s="76">
        <f t="shared" si="1"/>
        <v>92.94472687865813</v>
      </c>
      <c r="O37" s="76">
        <f>Sheet1!F65</f>
        <v>8.534869318517735</v>
      </c>
    </row>
    <row r="38" spans="1:15" ht="12.75">
      <c r="A38">
        <v>3.4</v>
      </c>
      <c r="B38" s="76">
        <f t="shared" si="0"/>
        <v>540.663089322065</v>
      </c>
      <c r="C38" s="76">
        <f>A38*Sheet1!D29</f>
        <v>442</v>
      </c>
      <c r="E38" s="76">
        <f t="shared" si="1"/>
        <v>98.663089322065</v>
      </c>
      <c r="O38" s="76">
        <f>Sheet1!F65</f>
        <v>8.534869318517735</v>
      </c>
    </row>
    <row r="39" spans="1:15" ht="12.75">
      <c r="A39">
        <v>3.5</v>
      </c>
      <c r="B39" s="76">
        <f t="shared" si="0"/>
        <v>559.5521491518423</v>
      </c>
      <c r="C39" s="76">
        <f>A39*Sheet1!D29</f>
        <v>455</v>
      </c>
      <c r="E39" s="76">
        <f t="shared" si="1"/>
        <v>104.55214915184226</v>
      </c>
      <c r="O39" s="76">
        <f>Sheet1!F65</f>
        <v>8.534869318517735</v>
      </c>
    </row>
    <row r="40" spans="1:15" ht="12.75">
      <c r="A40">
        <v>3.6</v>
      </c>
      <c r="B40" s="76">
        <f t="shared" si="0"/>
        <v>578.6119063679898</v>
      </c>
      <c r="C40" s="76">
        <f>A40*Sheet1!D29</f>
        <v>468</v>
      </c>
      <c r="E40" s="76">
        <f t="shared" si="1"/>
        <v>110.61190636798986</v>
      </c>
      <c r="O40" s="76">
        <f>Sheet1!F65</f>
        <v>8.534869318517735</v>
      </c>
    </row>
    <row r="41" spans="1:15" ht="12.75">
      <c r="A41">
        <v>3.7</v>
      </c>
      <c r="B41" s="76">
        <f t="shared" si="0"/>
        <v>597.8423609705078</v>
      </c>
      <c r="C41" s="76">
        <f>A41*Sheet1!D29</f>
        <v>481</v>
      </c>
      <c r="E41" s="76">
        <f t="shared" si="1"/>
        <v>116.84236097050781</v>
      </c>
      <c r="O41" s="76">
        <f>Sheet1!F65</f>
        <v>8.534869318517735</v>
      </c>
    </row>
    <row r="42" spans="1:15" ht="12.75">
      <c r="A42">
        <v>3.8</v>
      </c>
      <c r="B42" s="76">
        <f t="shared" si="0"/>
        <v>617.2435129593961</v>
      </c>
      <c r="C42" s="76">
        <f>A42*Sheet1!D29</f>
        <v>494</v>
      </c>
      <c r="E42" s="76">
        <f t="shared" si="1"/>
        <v>123.2435129593961</v>
      </c>
      <c r="O42" s="76">
        <f>Sheet1!F65</f>
        <v>8.534869318517735</v>
      </c>
    </row>
    <row r="43" spans="1:15" ht="12.75">
      <c r="A43">
        <v>3.9</v>
      </c>
      <c r="B43" s="76">
        <f t="shared" si="0"/>
        <v>636.8153623346548</v>
      </c>
      <c r="C43" s="76">
        <f>A43*Sheet1!D29</f>
        <v>507</v>
      </c>
      <c r="E43" s="76">
        <f t="shared" si="1"/>
        <v>129.81536233465474</v>
      </c>
      <c r="O43" s="76">
        <f>Sheet1!F65</f>
        <v>8.534869318517735</v>
      </c>
    </row>
    <row r="44" spans="1:15" ht="12.75">
      <c r="A44">
        <v>4</v>
      </c>
      <c r="B44" s="76">
        <f t="shared" si="0"/>
        <v>656.5579090962838</v>
      </c>
      <c r="C44" s="76">
        <f>A44*Sheet1!D29</f>
        <v>520</v>
      </c>
      <c r="E44" s="76">
        <f t="shared" si="1"/>
        <v>136.55790909628377</v>
      </c>
      <c r="O44" s="76">
        <f>Sheet1!F65</f>
        <v>8.534869318517735</v>
      </c>
    </row>
    <row r="45" spans="1:15" ht="12.75">
      <c r="A45">
        <v>4.1</v>
      </c>
      <c r="B45" s="76">
        <f t="shared" si="0"/>
        <v>676.4711532442832</v>
      </c>
      <c r="C45" s="76">
        <f>A45*Sheet1!D29</f>
        <v>533</v>
      </c>
      <c r="E45" s="76">
        <f t="shared" si="1"/>
        <v>143.47115324428313</v>
      </c>
      <c r="O45" s="76">
        <f>Sheet1!F65</f>
        <v>8.534869318517735</v>
      </c>
    </row>
    <row r="46" spans="1:15" ht="12.75">
      <c r="A46">
        <v>4.2</v>
      </c>
      <c r="B46" s="76">
        <f t="shared" si="0"/>
        <v>696.5550947786528</v>
      </c>
      <c r="C46" s="76">
        <f>A46*Sheet1!D29</f>
        <v>546</v>
      </c>
      <c r="E46" s="76">
        <f t="shared" si="1"/>
        <v>150.55509477865286</v>
      </c>
      <c r="O46" s="76">
        <f>Sheet1!F65</f>
        <v>8.534869318517735</v>
      </c>
    </row>
    <row r="47" spans="1:15" ht="12.75">
      <c r="A47">
        <v>4.3</v>
      </c>
      <c r="B47" s="76">
        <f t="shared" si="0"/>
        <v>716.809733699393</v>
      </c>
      <c r="C47" s="76">
        <f>A47*Sheet1!D29</f>
        <v>559</v>
      </c>
      <c r="E47" s="76">
        <f t="shared" si="1"/>
        <v>157.80973369939292</v>
      </c>
      <c r="O47" s="76">
        <f>Sheet1!F65</f>
        <v>8.534869318517735</v>
      </c>
    </row>
    <row r="48" spans="1:15" ht="12.75">
      <c r="A48">
        <v>4.4</v>
      </c>
      <c r="B48" s="76">
        <f t="shared" si="0"/>
        <v>737.2350700065034</v>
      </c>
      <c r="C48" s="76">
        <f>A48*Sheet1!D29</f>
        <v>572</v>
      </c>
      <c r="E48" s="76">
        <f t="shared" si="1"/>
        <v>165.23507000650338</v>
      </c>
      <c r="O48" s="76">
        <f>Sheet1!F65</f>
        <v>8.534869318517735</v>
      </c>
    </row>
    <row r="49" spans="1:15" ht="12.75">
      <c r="A49">
        <v>4.5</v>
      </c>
      <c r="B49" s="76">
        <f t="shared" si="0"/>
        <v>757.8311036999842</v>
      </c>
      <c r="C49" s="76">
        <f>A49*Sheet1!D29</f>
        <v>585</v>
      </c>
      <c r="E49" s="76">
        <f t="shared" si="1"/>
        <v>172.83110369998414</v>
      </c>
      <c r="O49" s="76">
        <f>Sheet1!F65</f>
        <v>8.534869318517735</v>
      </c>
    </row>
    <row r="50" spans="1:15" ht="12.75">
      <c r="A50">
        <v>4.6</v>
      </c>
      <c r="B50" s="76">
        <f t="shared" si="0"/>
        <v>778.5978347798352</v>
      </c>
      <c r="C50" s="76">
        <f>A50*Sheet1!D29</f>
        <v>598</v>
      </c>
      <c r="E50" s="76">
        <f t="shared" si="1"/>
        <v>180.59783477983524</v>
      </c>
      <c r="O50" s="76">
        <f>Sheet1!F65</f>
        <v>8.534869318517735</v>
      </c>
    </row>
    <row r="51" spans="1:15" ht="12.75">
      <c r="A51">
        <v>4.7</v>
      </c>
      <c r="B51" s="76">
        <f t="shared" si="0"/>
        <v>799.5352632460568</v>
      </c>
      <c r="C51" s="76">
        <f>A51*Sheet1!D29</f>
        <v>611</v>
      </c>
      <c r="E51" s="76">
        <f t="shared" si="1"/>
        <v>188.53526324605681</v>
      </c>
      <c r="O51" s="76">
        <f>Sheet1!F65</f>
        <v>8.534869318517735</v>
      </c>
    </row>
    <row r="52" spans="1:15" ht="12.75">
      <c r="A52">
        <v>4.8</v>
      </c>
      <c r="B52" s="76">
        <f t="shared" si="0"/>
        <v>820.6433890986486</v>
      </c>
      <c r="C52" s="76">
        <f>A52*Sheet1!D29</f>
        <v>624</v>
      </c>
      <c r="E52" s="76">
        <f t="shared" si="1"/>
        <v>196.6433890986486</v>
      </c>
      <c r="O52" s="76">
        <f>Sheet1!F65</f>
        <v>8.534869318517735</v>
      </c>
    </row>
    <row r="53" spans="1:15" ht="12.75">
      <c r="A53">
        <v>4.9</v>
      </c>
      <c r="B53" s="76">
        <f t="shared" si="0"/>
        <v>841.9222123376109</v>
      </c>
      <c r="C53" s="76">
        <f>A53*Sheet1!D29</f>
        <v>637</v>
      </c>
      <c r="E53" s="76">
        <f t="shared" si="1"/>
        <v>204.92221233761086</v>
      </c>
      <c r="O53" s="76">
        <f>Sheet1!F65</f>
        <v>8.534869318517735</v>
      </c>
    </row>
    <row r="54" spans="1:15" ht="12.75">
      <c r="A54">
        <v>5</v>
      </c>
      <c r="B54" s="76">
        <f t="shared" si="0"/>
        <v>863.3717329629434</v>
      </c>
      <c r="C54" s="76">
        <f>A54*Sheet1!D29</f>
        <v>650</v>
      </c>
      <c r="E54" s="76">
        <f t="shared" si="1"/>
        <v>213.37173296294338</v>
      </c>
      <c r="O54" s="76">
        <f>Sheet1!F65</f>
        <v>8.534869318517735</v>
      </c>
    </row>
    <row r="55" spans="1:15" ht="12.75">
      <c r="A55">
        <v>5.1</v>
      </c>
      <c r="B55" s="76">
        <f t="shared" si="0"/>
        <v>884.9919509746462</v>
      </c>
      <c r="C55" s="76">
        <f>A55*Sheet1!D29</f>
        <v>663</v>
      </c>
      <c r="E55" s="76">
        <f t="shared" si="1"/>
        <v>221.99195097464627</v>
      </c>
      <c r="O55" s="76">
        <f>Sheet1!F65</f>
        <v>8.534869318517735</v>
      </c>
    </row>
    <row r="56" spans="1:15" ht="12.75">
      <c r="A56">
        <v>5.2</v>
      </c>
      <c r="B56" s="76">
        <f t="shared" si="0"/>
        <v>906.7828663727196</v>
      </c>
      <c r="C56" s="76">
        <f>A56*Sheet1!D29</f>
        <v>676</v>
      </c>
      <c r="E56" s="76">
        <f t="shared" si="1"/>
        <v>230.78286637271958</v>
      </c>
      <c r="O56" s="76">
        <f>Sheet1!F65</f>
        <v>8.534869318517735</v>
      </c>
    </row>
    <row r="57" spans="1:15" ht="12.75">
      <c r="A57">
        <v>5.3</v>
      </c>
      <c r="B57" s="76">
        <f t="shared" si="0"/>
        <v>928.7444791571631</v>
      </c>
      <c r="C57" s="76">
        <f>A57*Sheet1!D29</f>
        <v>689</v>
      </c>
      <c r="E57" s="76">
        <f t="shared" si="1"/>
        <v>239.7444791571632</v>
      </c>
      <c r="O57" s="76">
        <f>Sheet1!F65</f>
        <v>8.534869318517735</v>
      </c>
    </row>
    <row r="58" spans="1:15" ht="12.75">
      <c r="A58">
        <v>5.4</v>
      </c>
      <c r="B58" s="76">
        <f t="shared" si="0"/>
        <v>950.8767893279772</v>
      </c>
      <c r="C58" s="76">
        <f>A58*Sheet1!D29</f>
        <v>702</v>
      </c>
      <c r="E58" s="76">
        <f t="shared" si="1"/>
        <v>248.8767893279772</v>
      </c>
      <c r="O58" s="76">
        <f>Sheet1!F65</f>
        <v>8.534869318517735</v>
      </c>
    </row>
    <row r="59" spans="1:15" ht="12.75">
      <c r="A59">
        <v>5.5</v>
      </c>
      <c r="B59" s="76">
        <f t="shared" si="0"/>
        <v>973.1797968851615</v>
      </c>
      <c r="C59" s="76">
        <f>A59*Sheet1!D29</f>
        <v>715</v>
      </c>
      <c r="E59" s="76">
        <f t="shared" si="1"/>
        <v>258.1797968851615</v>
      </c>
      <c r="O59" s="76">
        <f>Sheet1!F65</f>
        <v>8.534869318517735</v>
      </c>
    </row>
    <row r="60" spans="1:15" ht="12.75">
      <c r="A60">
        <v>5.6</v>
      </c>
      <c r="B60" s="76">
        <f t="shared" si="0"/>
        <v>995.6535018287161</v>
      </c>
      <c r="C60" s="76">
        <f>A60*Sheet1!D29</f>
        <v>728</v>
      </c>
      <c r="E60" s="76">
        <f t="shared" si="1"/>
        <v>267.6535018287162</v>
      </c>
      <c r="O60" s="76">
        <f>Sheet1!F65</f>
        <v>8.534869318517735</v>
      </c>
    </row>
    <row r="61" spans="1:15" ht="12.75">
      <c r="A61">
        <v>5.7</v>
      </c>
      <c r="B61" s="76">
        <f t="shared" si="0"/>
        <v>1018.2979041586412</v>
      </c>
      <c r="C61" s="76">
        <f>A61*Sheet1!D29</f>
        <v>741</v>
      </c>
      <c r="E61" s="76">
        <f t="shared" si="1"/>
        <v>277.29790415864124</v>
      </c>
      <c r="O61" s="76">
        <f>Sheet1!F65</f>
        <v>8.534869318517735</v>
      </c>
    </row>
    <row r="62" spans="1:15" ht="12.75">
      <c r="A62">
        <v>5.8</v>
      </c>
      <c r="B62" s="76">
        <f t="shared" si="0"/>
        <v>1041.1130038749366</v>
      </c>
      <c r="C62" s="76">
        <f>A62*Sheet1!D29</f>
        <v>754</v>
      </c>
      <c r="E62" s="76">
        <f t="shared" si="1"/>
        <v>287.1130038749366</v>
      </c>
      <c r="O62" s="76">
        <f>Sheet1!F65</f>
        <v>8.534869318517735</v>
      </c>
    </row>
    <row r="63" spans="1:15" ht="12.75">
      <c r="A63">
        <v>5.9</v>
      </c>
      <c r="B63" s="76">
        <f t="shared" si="0"/>
        <v>1064.0988009776024</v>
      </c>
      <c r="C63" s="76">
        <f>A63*Sheet1!D29</f>
        <v>767</v>
      </c>
      <c r="E63" s="76">
        <f t="shared" si="1"/>
        <v>297.09880097760237</v>
      </c>
      <c r="O63" s="76">
        <f>Sheet1!F65</f>
        <v>8.534869318517735</v>
      </c>
    </row>
    <row r="64" spans="1:15" ht="12.75">
      <c r="A64">
        <v>6</v>
      </c>
      <c r="B64" s="76">
        <f t="shared" si="0"/>
        <v>1087.2552954666385</v>
      </c>
      <c r="C64" s="76">
        <f>A64*Sheet1!D29</f>
        <v>780</v>
      </c>
      <c r="E64" s="76">
        <f t="shared" si="1"/>
        <v>307.2552954666385</v>
      </c>
      <c r="O64" s="76">
        <f>Sheet1!F65</f>
        <v>8.534869318517735</v>
      </c>
    </row>
    <row r="65" spans="1:15" ht="12.75">
      <c r="A65">
        <v>6.1</v>
      </c>
      <c r="B65" s="76">
        <f t="shared" si="0"/>
        <v>1110.582487342045</v>
      </c>
      <c r="C65" s="76">
        <f>A65*Sheet1!D29</f>
        <v>793</v>
      </c>
      <c r="E65" s="76">
        <f t="shared" si="1"/>
        <v>317.5824873420449</v>
      </c>
      <c r="O65" s="76">
        <f>Sheet1!F65</f>
        <v>8.534869318517735</v>
      </c>
    </row>
    <row r="66" spans="1:15" ht="12.75">
      <c r="A66">
        <v>6.2</v>
      </c>
      <c r="B66" s="76">
        <f t="shared" si="0"/>
        <v>1134.0803766038218</v>
      </c>
      <c r="C66" s="76">
        <f>A66*Sheet1!D29</f>
        <v>806</v>
      </c>
      <c r="E66" s="76">
        <f t="shared" si="1"/>
        <v>328.0803766038218</v>
      </c>
      <c r="O66" s="76">
        <f>Sheet1!F65</f>
        <v>8.534869318517735</v>
      </c>
    </row>
    <row r="67" spans="1:15" ht="12.75">
      <c r="A67">
        <v>6.3</v>
      </c>
      <c r="B67" s="76">
        <f t="shared" si="0"/>
        <v>1157.748963251969</v>
      </c>
      <c r="C67" s="76">
        <f>A67*Sheet1!D29</f>
        <v>819</v>
      </c>
      <c r="E67" s="76">
        <f t="shared" si="1"/>
        <v>338.7489632519689</v>
      </c>
      <c r="O67" s="76">
        <f>Sheet1!F65</f>
        <v>8.534869318517735</v>
      </c>
    </row>
    <row r="68" spans="1:15" ht="12.75">
      <c r="A68">
        <v>6.4</v>
      </c>
      <c r="B68" s="76">
        <f t="shared" si="0"/>
        <v>1181.5882472864864</v>
      </c>
      <c r="C68" s="76">
        <f>A68*Sheet1!D29</f>
        <v>832</v>
      </c>
      <c r="E68" s="76">
        <f t="shared" si="1"/>
        <v>349.58824728648653</v>
      </c>
      <c r="O68" s="76">
        <f>Sheet1!F65</f>
        <v>8.534869318517735</v>
      </c>
    </row>
    <row r="69" spans="1:15" ht="12.75">
      <c r="A69">
        <v>6.5</v>
      </c>
      <c r="B69" s="76">
        <f t="shared" si="0"/>
        <v>1205.5982287073743</v>
      </c>
      <c r="C69" s="76">
        <f>A69*Sheet1!D29</f>
        <v>845</v>
      </c>
      <c r="E69" s="76">
        <f t="shared" si="1"/>
        <v>360.59822870737435</v>
      </c>
      <c r="O69" s="76">
        <f>Sheet1!F65</f>
        <v>8.534869318517735</v>
      </c>
    </row>
    <row r="70" spans="1:15" ht="12.75">
      <c r="A70">
        <v>6.6</v>
      </c>
      <c r="B70" s="76">
        <f t="shared" si="0"/>
        <v>1229.7789075146325</v>
      </c>
      <c r="C70" s="76">
        <f>A70*Sheet1!D29</f>
        <v>858</v>
      </c>
      <c r="E70" s="76">
        <f t="shared" si="1"/>
        <v>371.7789075146325</v>
      </c>
      <c r="O70" s="76">
        <f>Sheet1!F65</f>
        <v>8.534869318517735</v>
      </c>
    </row>
    <row r="71" spans="1:15" ht="12.75">
      <c r="A71">
        <v>6.7</v>
      </c>
      <c r="B71" s="76">
        <f t="shared" si="0"/>
        <v>1254.1302837082612</v>
      </c>
      <c r="C71" s="76">
        <f>A71*Sheet1!D29</f>
        <v>871</v>
      </c>
      <c r="E71" s="76">
        <f t="shared" si="1"/>
        <v>383.1302837082611</v>
      </c>
      <c r="O71" s="76">
        <f>Sheet1!F65</f>
        <v>8.534869318517735</v>
      </c>
    </row>
    <row r="72" spans="1:15" ht="12.75">
      <c r="A72">
        <v>6.8</v>
      </c>
      <c r="B72" s="76">
        <f t="shared" si="0"/>
        <v>1278.65235728826</v>
      </c>
      <c r="C72" s="76">
        <f>A72*Sheet1!D29</f>
        <v>884</v>
      </c>
      <c r="E72" s="76">
        <f t="shared" si="1"/>
        <v>394.65235728826</v>
      </c>
      <c r="O72" s="76">
        <f>Sheet1!F65</f>
        <v>8.534869318517735</v>
      </c>
    </row>
    <row r="73" spans="1:15" ht="12.75">
      <c r="A73">
        <v>6.9</v>
      </c>
      <c r="B73" s="76">
        <f t="shared" si="0"/>
        <v>1303.3451282546293</v>
      </c>
      <c r="C73" s="76">
        <f>A73*Sheet1!D29</f>
        <v>897</v>
      </c>
      <c r="E73" s="76">
        <f t="shared" si="1"/>
        <v>406.34512825462946</v>
      </c>
      <c r="O73" s="76">
        <f>Sheet1!F65</f>
        <v>8.534869318517735</v>
      </c>
    </row>
    <row r="74" spans="1:15" ht="12.75">
      <c r="A74">
        <v>7</v>
      </c>
      <c r="B74" s="76">
        <f t="shared" si="0"/>
        <v>1328.2085966073691</v>
      </c>
      <c r="C74" s="76">
        <f>A74*Sheet1!D29</f>
        <v>910</v>
      </c>
      <c r="E74" s="76">
        <f t="shared" si="1"/>
        <v>418.20859660736903</v>
      </c>
      <c r="O74" s="76">
        <f>Sheet1!F65</f>
        <v>8.534869318517735</v>
      </c>
    </row>
    <row r="75" spans="1:15" ht="12.75">
      <c r="A75">
        <v>7.1</v>
      </c>
      <c r="B75" s="76">
        <f t="shared" si="0"/>
        <v>1353.2427623464791</v>
      </c>
      <c r="C75" s="76">
        <f>A75*Sheet1!D29</f>
        <v>923</v>
      </c>
      <c r="E75" s="76">
        <f t="shared" si="1"/>
        <v>430.242762346479</v>
      </c>
      <c r="O75" s="76">
        <f>Sheet1!F65</f>
        <v>8.534869318517735</v>
      </c>
    </row>
    <row r="76" spans="1:15" ht="12.75">
      <c r="A76">
        <v>7.2</v>
      </c>
      <c r="B76" s="76">
        <f t="shared" si="0"/>
        <v>1378.4476254719593</v>
      </c>
      <c r="C76" s="76">
        <f>A76*Sheet1!D29</f>
        <v>936</v>
      </c>
      <c r="E76" s="76">
        <f t="shared" si="1"/>
        <v>442.44762547195944</v>
      </c>
      <c r="O76" s="76">
        <f>Sheet1!F65</f>
        <v>8.534869318517735</v>
      </c>
    </row>
    <row r="77" spans="1:15" ht="12.75">
      <c r="A77">
        <v>7.3</v>
      </c>
      <c r="B77" s="76">
        <f t="shared" si="0"/>
        <v>1403.8231859838102</v>
      </c>
      <c r="C77" s="76">
        <f>A77*Sheet1!D29</f>
        <v>949</v>
      </c>
      <c r="E77" s="76">
        <f t="shared" si="1"/>
        <v>454.8231859838101</v>
      </c>
      <c r="O77" s="76">
        <f>Sheet1!F65</f>
        <v>8.534869318517735</v>
      </c>
    </row>
    <row r="78" spans="1:15" ht="12.75">
      <c r="A78">
        <v>7.4</v>
      </c>
      <c r="B78" s="76">
        <f t="shared" si="0"/>
        <v>1429.3694438820312</v>
      </c>
      <c r="C78" s="76">
        <f>A78*Sheet1!D29</f>
        <v>962</v>
      </c>
      <c r="E78" s="76">
        <f t="shared" si="1"/>
        <v>467.36944388203125</v>
      </c>
      <c r="O78" s="76">
        <f>Sheet1!F65</f>
        <v>8.534869318517735</v>
      </c>
    </row>
    <row r="79" spans="1:15" ht="12.75">
      <c r="A79">
        <v>7.5</v>
      </c>
      <c r="B79" s="76">
        <f t="shared" si="0"/>
        <v>1455.0863991666226</v>
      </c>
      <c r="C79" s="76">
        <f>A79*Sheet1!D29</f>
        <v>975</v>
      </c>
      <c r="E79" s="76">
        <f t="shared" si="1"/>
        <v>480.08639916662264</v>
      </c>
      <c r="O79" s="76">
        <f>Sheet1!F65</f>
        <v>8.534869318517735</v>
      </c>
    </row>
    <row r="80" spans="1:15" ht="12.75">
      <c r="A80">
        <v>7.6</v>
      </c>
      <c r="B80" s="76">
        <f t="shared" si="0"/>
        <v>1480.9740518375843</v>
      </c>
      <c r="C80" s="76">
        <f>A80*Sheet1!D29</f>
        <v>988</v>
      </c>
      <c r="E80" s="76">
        <f t="shared" si="1"/>
        <v>492.9740518375844</v>
      </c>
      <c r="O80" s="76">
        <f>Sheet1!F65</f>
        <v>8.534869318517735</v>
      </c>
    </row>
    <row r="81" spans="1:15" ht="12.75">
      <c r="A81">
        <v>7.7</v>
      </c>
      <c r="B81" s="76">
        <f t="shared" si="0"/>
        <v>1507.0324018949166</v>
      </c>
      <c r="C81" s="76">
        <f>A81*Sheet1!D29</f>
        <v>1001</v>
      </c>
      <c r="E81" s="76">
        <f t="shared" si="1"/>
        <v>506.0324018949166</v>
      </c>
      <c r="O81" s="76">
        <f>Sheet1!F65</f>
        <v>8.534869318517735</v>
      </c>
    </row>
    <row r="82" spans="1:15" ht="12.75">
      <c r="A82">
        <v>7.8</v>
      </c>
      <c r="B82" s="76">
        <f t="shared" si="0"/>
        <v>1533.261449338619</v>
      </c>
      <c r="C82" s="76">
        <f>A82*Sheet1!D29</f>
        <v>1014</v>
      </c>
      <c r="E82" s="76">
        <f t="shared" si="1"/>
        <v>519.261449338619</v>
      </c>
      <c r="O82" s="76">
        <f>Sheet1!F65</f>
        <v>8.534869318517735</v>
      </c>
    </row>
    <row r="83" spans="1:15" ht="12.75">
      <c r="A83">
        <v>7.9</v>
      </c>
      <c r="B83" s="76">
        <f t="shared" si="0"/>
        <v>1559.661194168692</v>
      </c>
      <c r="C83" s="76">
        <f>A83*Sheet1!D29</f>
        <v>1027</v>
      </c>
      <c r="E83" s="76">
        <f t="shared" si="1"/>
        <v>532.6611941686918</v>
      </c>
      <c r="O83" s="76">
        <f>Sheet1!F65</f>
        <v>8.534869318517735</v>
      </c>
    </row>
    <row r="84" spans="1:15" ht="12.75">
      <c r="A84">
        <v>8</v>
      </c>
      <c r="B84" s="76">
        <f t="shared" si="0"/>
        <v>1586.231636385135</v>
      </c>
      <c r="C84" s="76">
        <f>A84*Sheet1!D29</f>
        <v>1040</v>
      </c>
      <c r="E84" s="76">
        <f t="shared" si="1"/>
        <v>546.2316363851351</v>
      </c>
      <c r="O84" s="76">
        <f>Sheet1!F65</f>
        <v>8.534869318517735</v>
      </c>
    </row>
    <row r="85" spans="1:15" ht="12.75">
      <c r="A85">
        <v>8.1</v>
      </c>
      <c r="B85" s="76">
        <f t="shared" si="0"/>
        <v>1612.9727759879486</v>
      </c>
      <c r="C85" s="76">
        <f>A85*Sheet1!D29</f>
        <v>1053</v>
      </c>
      <c r="E85" s="76">
        <f t="shared" si="1"/>
        <v>559.9727759879486</v>
      </c>
      <c r="O85" s="76">
        <f>Sheet1!F65</f>
        <v>8.534869318517735</v>
      </c>
    </row>
    <row r="86" spans="1:15" ht="12.75">
      <c r="A86">
        <v>8.2</v>
      </c>
      <c r="B86" s="76">
        <f t="shared" si="0"/>
        <v>1639.8846129771325</v>
      </c>
      <c r="C86" s="76">
        <f>A86*Sheet1!D29</f>
        <v>1066</v>
      </c>
      <c r="E86" s="76">
        <f t="shared" si="1"/>
        <v>573.8846129771325</v>
      </c>
      <c r="O86" s="76">
        <f>Sheet1!F65</f>
        <v>8.534869318517735</v>
      </c>
    </row>
    <row r="87" spans="1:15" ht="12.75">
      <c r="A87">
        <v>8.3</v>
      </c>
      <c r="B87" s="76">
        <f t="shared" si="0"/>
        <v>1666.9671473526869</v>
      </c>
      <c r="C87" s="76">
        <f>A87*Sheet1!D29</f>
        <v>1079</v>
      </c>
      <c r="E87" s="76">
        <f t="shared" si="1"/>
        <v>587.9671473526869</v>
      </c>
      <c r="O87" s="76">
        <f>Sheet1!F65</f>
        <v>8.534869318517735</v>
      </c>
    </row>
    <row r="88" spans="1:15" ht="12.75">
      <c r="A88">
        <v>8.4</v>
      </c>
      <c r="B88" s="76">
        <f t="shared" si="0"/>
        <v>1694.2203791146114</v>
      </c>
      <c r="C88" s="76">
        <f>A88*Sheet1!D29</f>
        <v>1092</v>
      </c>
      <c r="E88" s="76">
        <f t="shared" si="1"/>
        <v>602.2203791146114</v>
      </c>
      <c r="O88" s="76">
        <f>Sheet1!F65</f>
        <v>8.534869318517735</v>
      </c>
    </row>
    <row r="89" spans="1:15" ht="12.75">
      <c r="A89">
        <v>8.5</v>
      </c>
      <c r="B89" s="76">
        <f t="shared" si="0"/>
        <v>1721.6443082629064</v>
      </c>
      <c r="C89" s="76">
        <f>A89*Sheet1!D29</f>
        <v>1105</v>
      </c>
      <c r="E89" s="76">
        <f t="shared" si="1"/>
        <v>616.6443082629064</v>
      </c>
      <c r="O89" s="76">
        <f>Sheet1!F65</f>
        <v>8.534869318517735</v>
      </c>
    </row>
    <row r="90" spans="1:15" ht="12.75">
      <c r="A90">
        <v>8.6</v>
      </c>
      <c r="B90" s="76">
        <f t="shared" si="0"/>
        <v>1749.2389347975718</v>
      </c>
      <c r="C90" s="76">
        <f>A90*Sheet1!D29</f>
        <v>1118</v>
      </c>
      <c r="E90" s="76">
        <f t="shared" si="1"/>
        <v>631.2389347975717</v>
      </c>
      <c r="O90" s="76">
        <f>Sheet1!F65</f>
        <v>8.534869318517735</v>
      </c>
    </row>
    <row r="91" spans="1:15" ht="12.75">
      <c r="A91">
        <v>8.7</v>
      </c>
      <c r="B91" s="76">
        <f t="shared" si="0"/>
        <v>1777.0042587186072</v>
      </c>
      <c r="C91" s="76">
        <f>A91*Sheet1!D29</f>
        <v>1131</v>
      </c>
      <c r="E91" s="76">
        <f t="shared" si="1"/>
        <v>646.0042587186073</v>
      </c>
      <c r="O91" s="76">
        <f>Sheet1!F65</f>
        <v>8.534869318517735</v>
      </c>
    </row>
    <row r="92" spans="1:15" ht="12.75">
      <c r="A92">
        <v>8.8</v>
      </c>
      <c r="B92" s="76">
        <f t="shared" si="0"/>
        <v>1804.9402800260136</v>
      </c>
      <c r="C92" s="76">
        <f>A92*Sheet1!D29</f>
        <v>1144</v>
      </c>
      <c r="E92" s="76">
        <f t="shared" si="1"/>
        <v>660.9402800260135</v>
      </c>
      <c r="O92" s="76">
        <f>Sheet1!F65</f>
        <v>8.534869318517735</v>
      </c>
    </row>
    <row r="93" spans="1:15" ht="12.75">
      <c r="A93">
        <v>8.9</v>
      </c>
      <c r="B93" s="76">
        <f t="shared" si="0"/>
        <v>1833.0469987197898</v>
      </c>
      <c r="C93" s="76">
        <f>A93*Sheet1!D29</f>
        <v>1157</v>
      </c>
      <c r="E93" s="76">
        <f t="shared" si="1"/>
        <v>676.0469987197899</v>
      </c>
      <c r="O93" s="76">
        <f>Sheet1!F65</f>
        <v>8.534869318517735</v>
      </c>
    </row>
    <row r="94" spans="1:15" ht="12.75">
      <c r="A94">
        <v>9</v>
      </c>
      <c r="B94" s="76">
        <f t="shared" si="0"/>
        <v>1861.3244147999367</v>
      </c>
      <c r="C94" s="76">
        <f>A94*Sheet1!D29</f>
        <v>1170</v>
      </c>
      <c r="E94" s="76">
        <f t="shared" si="1"/>
        <v>691.3244147999366</v>
      </c>
      <c r="O94" s="76">
        <f>Sheet1!F65</f>
        <v>8.534869318517735</v>
      </c>
    </row>
    <row r="95" spans="1:15" ht="12.75">
      <c r="A95">
        <v>9.1</v>
      </c>
      <c r="B95" s="76">
        <f t="shared" si="0"/>
        <v>1889.7725282664537</v>
      </c>
      <c r="C95" s="76">
        <f>A95*Sheet1!D29</f>
        <v>1183</v>
      </c>
      <c r="E95" s="76">
        <f t="shared" si="1"/>
        <v>706.7725282664536</v>
      </c>
      <c r="O95" s="76">
        <f>Sheet1!F65</f>
        <v>8.534869318517735</v>
      </c>
    </row>
    <row r="96" spans="1:15" ht="12.75">
      <c r="A96">
        <v>9.2</v>
      </c>
      <c r="B96" s="76">
        <f t="shared" si="0"/>
        <v>1918.391339119341</v>
      </c>
      <c r="C96" s="76">
        <f>A96*Sheet1!D29</f>
        <v>1196</v>
      </c>
      <c r="E96" s="76">
        <f t="shared" si="1"/>
        <v>722.391339119341</v>
      </c>
      <c r="O96" s="76">
        <f>Sheet1!F65</f>
        <v>8.534869318517735</v>
      </c>
    </row>
    <row r="97" spans="1:15" ht="12.75">
      <c r="A97">
        <v>9.3</v>
      </c>
      <c r="B97" s="76">
        <f t="shared" si="0"/>
        <v>1947.1808473585988</v>
      </c>
      <c r="C97" s="76">
        <f>A97*Sheet1!D29</f>
        <v>1209</v>
      </c>
      <c r="E97" s="76">
        <f t="shared" si="1"/>
        <v>738.180847358599</v>
      </c>
      <c r="O97" s="76">
        <f>Sheet1!F65</f>
        <v>8.534869318517735</v>
      </c>
    </row>
    <row r="98" spans="1:15" ht="12.75">
      <c r="A98">
        <v>9.4</v>
      </c>
      <c r="B98" s="76">
        <f t="shared" si="0"/>
        <v>1976.1410529842274</v>
      </c>
      <c r="C98" s="76">
        <f>A98*Sheet1!D29</f>
        <v>1222</v>
      </c>
      <c r="E98" s="76">
        <f t="shared" si="1"/>
        <v>754.1410529842273</v>
      </c>
      <c r="O98" s="76">
        <f>Sheet1!F65</f>
        <v>8.534869318517735</v>
      </c>
    </row>
    <row r="99" spans="1:15" ht="12.75">
      <c r="A99">
        <v>9.5</v>
      </c>
      <c r="B99" s="76">
        <f t="shared" si="0"/>
        <v>2005.2719559962256</v>
      </c>
      <c r="C99" s="76">
        <f>A99*Sheet1!D29</f>
        <v>1235</v>
      </c>
      <c r="E99" s="76">
        <f t="shared" si="1"/>
        <v>770.2719559962256</v>
      </c>
      <c r="O99" s="76">
        <f>Sheet1!F65</f>
        <v>8.534869318517735</v>
      </c>
    </row>
    <row r="100" spans="1:15" ht="12.75">
      <c r="A100">
        <v>9.6</v>
      </c>
      <c r="B100" s="76">
        <f t="shared" si="0"/>
        <v>2034.5735563945946</v>
      </c>
      <c r="C100" s="76">
        <f>A100*Sheet1!D29</f>
        <v>1248</v>
      </c>
      <c r="E100" s="76">
        <f t="shared" si="1"/>
        <v>786.5735563945944</v>
      </c>
      <c r="O100" s="76">
        <f>Sheet1!F65</f>
        <v>8.534869318517735</v>
      </c>
    </row>
    <row r="101" spans="1:15" ht="12.75">
      <c r="A101">
        <v>9.7</v>
      </c>
      <c r="B101" s="76">
        <f t="shared" si="0"/>
        <v>2064.0458541793337</v>
      </c>
      <c r="C101" s="76">
        <f>A101*Sheet1!D29</f>
        <v>1261</v>
      </c>
      <c r="E101" s="76">
        <f t="shared" si="1"/>
        <v>803.0458541793337</v>
      </c>
      <c r="O101" s="76">
        <f>Sheet1!F65</f>
        <v>8.534869318517735</v>
      </c>
    </row>
    <row r="102" spans="1:15" ht="12.75">
      <c r="A102">
        <v>9.8</v>
      </c>
      <c r="B102" s="76">
        <f t="shared" si="0"/>
        <v>2093.6888493504434</v>
      </c>
      <c r="C102" s="76">
        <f>A102*Sheet1!D29</f>
        <v>1274</v>
      </c>
      <c r="E102" s="76">
        <f t="shared" si="1"/>
        <v>819.6888493504434</v>
      </c>
      <c r="O102" s="76">
        <f>Sheet1!F65</f>
        <v>8.534869318517735</v>
      </c>
    </row>
    <row r="103" spans="1:15" ht="12.75">
      <c r="A103">
        <v>9.9</v>
      </c>
      <c r="B103" s="76">
        <f t="shared" si="0"/>
        <v>2123.5025419079234</v>
      </c>
      <c r="C103" s="76">
        <f>A103*Sheet1!D29</f>
        <v>1287</v>
      </c>
      <c r="E103" s="76">
        <f t="shared" si="1"/>
        <v>836.5025419079233</v>
      </c>
      <c r="O103" s="76">
        <f>Sheet1!F65</f>
        <v>8.534869318517735</v>
      </c>
    </row>
    <row r="104" spans="1:15" ht="12.75">
      <c r="A104">
        <v>10</v>
      </c>
      <c r="B104" s="76">
        <f t="shared" si="0"/>
        <v>2153.4869318517735</v>
      </c>
      <c r="C104" s="76">
        <f>A104*Sheet1!D29</f>
        <v>1300</v>
      </c>
      <c r="E104" s="76">
        <f t="shared" si="1"/>
        <v>853.4869318517735</v>
      </c>
      <c r="O104" s="76">
        <f>Sheet1!F65</f>
        <v>8.534869318517735</v>
      </c>
    </row>
    <row r="105" spans="1:15" ht="12.75">
      <c r="A105">
        <v>10.1</v>
      </c>
      <c r="B105" s="76">
        <f t="shared" si="0"/>
        <v>2183.6420191819943</v>
      </c>
      <c r="C105" s="76">
        <f>A105*Sheet1!D29</f>
        <v>1313</v>
      </c>
      <c r="E105" s="76">
        <f t="shared" si="1"/>
        <v>870.6420191819941</v>
      </c>
      <c r="O105" s="76">
        <f>Sheet1!F65</f>
        <v>8.534869318517735</v>
      </c>
    </row>
    <row r="106" spans="1:15" ht="12.75">
      <c r="A106">
        <v>10.2</v>
      </c>
      <c r="B106" s="76">
        <f t="shared" si="0"/>
        <v>2213.967803898585</v>
      </c>
      <c r="C106" s="76">
        <f>A106*Sheet1!D29</f>
        <v>1326</v>
      </c>
      <c r="E106" s="76">
        <f t="shared" si="1"/>
        <v>887.9678038985851</v>
      </c>
      <c r="O106" s="76">
        <f>Sheet1!F65</f>
        <v>8.534869318517735</v>
      </c>
    </row>
    <row r="107" spans="1:15" ht="12.75">
      <c r="A107">
        <v>10.3</v>
      </c>
      <c r="B107" s="76">
        <f t="shared" si="0"/>
        <v>2244.4642860015465</v>
      </c>
      <c r="C107" s="76">
        <f>A107*Sheet1!D29</f>
        <v>1339</v>
      </c>
      <c r="E107" s="76">
        <f t="shared" si="1"/>
        <v>905.4642860015467</v>
      </c>
      <c r="O107" s="76">
        <f>Sheet1!F65</f>
        <v>8.534869318517735</v>
      </c>
    </row>
    <row r="108" spans="1:15" ht="12.75">
      <c r="A108">
        <v>10.4</v>
      </c>
      <c r="B108" s="76">
        <f t="shared" si="0"/>
        <v>2275.1314654908783</v>
      </c>
      <c r="C108" s="76">
        <f>A108*Sheet1!D29</f>
        <v>1352</v>
      </c>
      <c r="E108" s="76">
        <f t="shared" si="1"/>
        <v>923.1314654908783</v>
      </c>
      <c r="O108" s="76">
        <f>Sheet1!F65</f>
        <v>8.534869318517735</v>
      </c>
    </row>
    <row r="109" spans="1:15" ht="12.75">
      <c r="A109">
        <v>10.5</v>
      </c>
      <c r="B109" s="76">
        <f t="shared" si="0"/>
        <v>2305.9693423665803</v>
      </c>
      <c r="C109" s="76">
        <f>A109*Sheet1!D29</f>
        <v>1365</v>
      </c>
      <c r="E109" s="76">
        <f t="shared" si="1"/>
        <v>940.9693423665803</v>
      </c>
      <c r="O109" s="76">
        <f>Sheet1!F65</f>
        <v>8.534869318517735</v>
      </c>
    </row>
    <row r="110" spans="1:15" ht="12.75">
      <c r="A110">
        <v>10.6</v>
      </c>
      <c r="B110" s="76">
        <f t="shared" si="0"/>
        <v>2336.9779166286526</v>
      </c>
      <c r="C110" s="76">
        <f>A110*Sheet1!D29</f>
        <v>1378</v>
      </c>
      <c r="E110" s="76">
        <f t="shared" si="1"/>
        <v>958.9779166286528</v>
      </c>
      <c r="O110" s="76">
        <f>Sheet1!F65</f>
        <v>8.534869318517735</v>
      </c>
    </row>
    <row r="111" spans="1:15" ht="12.75">
      <c r="A111">
        <v>10.7</v>
      </c>
      <c r="B111" s="76">
        <f t="shared" si="0"/>
        <v>2368.1571882770954</v>
      </c>
      <c r="C111" s="76">
        <f>A111*Sheet1!D29</f>
        <v>1391</v>
      </c>
      <c r="E111" s="76">
        <f t="shared" si="1"/>
        <v>977.1571882770953</v>
      </c>
      <c r="O111" s="76">
        <f>Sheet1!F65</f>
        <v>8.534869318517735</v>
      </c>
    </row>
    <row r="112" spans="1:15" ht="12.75">
      <c r="A112">
        <v>10.8</v>
      </c>
      <c r="B112" s="76">
        <f t="shared" si="0"/>
        <v>2399.507157311909</v>
      </c>
      <c r="C112" s="76">
        <f>A112*Sheet1!D29</f>
        <v>1404</v>
      </c>
      <c r="E112" s="76">
        <f t="shared" si="1"/>
        <v>995.5071573119088</v>
      </c>
      <c r="O112" s="76">
        <f>Sheet1!F65</f>
        <v>8.534869318517735</v>
      </c>
    </row>
    <row r="113" spans="1:15" ht="12.75">
      <c r="A113">
        <v>10.9</v>
      </c>
      <c r="B113" s="76">
        <f t="shared" si="0"/>
        <v>2431.027823733092</v>
      </c>
      <c r="C113" s="76">
        <f>A113*Sheet1!D29</f>
        <v>1417</v>
      </c>
      <c r="E113" s="76">
        <f t="shared" si="1"/>
        <v>1014.0278237330922</v>
      </c>
      <c r="O113" s="76">
        <f>Sheet1!F65</f>
        <v>8.534869318517735</v>
      </c>
    </row>
    <row r="114" spans="1:15" ht="12.75">
      <c r="A114">
        <v>11</v>
      </c>
      <c r="B114" s="76">
        <f t="shared" si="0"/>
        <v>2462.719187540646</v>
      </c>
      <c r="C114" s="76">
        <f>A114*Sheet1!D29</f>
        <v>1430</v>
      </c>
      <c r="E114" s="76">
        <f t="shared" si="1"/>
        <v>1032.719187540646</v>
      </c>
      <c r="O114" s="76">
        <f>Sheet1!F65</f>
        <v>8.534869318517735</v>
      </c>
    </row>
    <row r="115" spans="1:15" ht="12.75">
      <c r="A115">
        <v>11.1</v>
      </c>
      <c r="B115" s="76">
        <f t="shared" si="0"/>
        <v>2494.58124873457</v>
      </c>
      <c r="C115" s="76">
        <f>A115*Sheet1!D29</f>
        <v>1443</v>
      </c>
      <c r="E115" s="76">
        <f t="shared" si="1"/>
        <v>1051.5812487345702</v>
      </c>
      <c r="O115" s="76">
        <f>Sheet1!F65</f>
        <v>8.534869318517735</v>
      </c>
    </row>
    <row r="116" spans="1:15" ht="12.75">
      <c r="A116">
        <v>11.2</v>
      </c>
      <c r="B116" s="76">
        <f t="shared" si="0"/>
        <v>2526.6140073148645</v>
      </c>
      <c r="C116" s="76">
        <f>A116*Sheet1!D29</f>
        <v>1456</v>
      </c>
      <c r="E116" s="76">
        <f t="shared" si="1"/>
        <v>1070.6140073148647</v>
      </c>
      <c r="O116" s="76">
        <f>Sheet1!F65</f>
        <v>8.534869318517735</v>
      </c>
    </row>
    <row r="117" spans="1:15" ht="12.75">
      <c r="A117">
        <v>11.3</v>
      </c>
      <c r="B117" s="76">
        <f t="shared" si="0"/>
        <v>2558.81746328153</v>
      </c>
      <c r="C117" s="76">
        <f>A117*Sheet1!D29</f>
        <v>1469</v>
      </c>
      <c r="E117" s="76">
        <f t="shared" si="1"/>
        <v>1089.8174632815296</v>
      </c>
      <c r="O117" s="76">
        <f>Sheet1!F65</f>
        <v>8.534869318517735</v>
      </c>
    </row>
    <row r="118" spans="1:15" ht="12.75">
      <c r="A118">
        <v>11.4</v>
      </c>
      <c r="B118" s="76">
        <f t="shared" si="0"/>
        <v>2591.191616634565</v>
      </c>
      <c r="C118" s="76">
        <f>A118*Sheet1!D29</f>
        <v>1482</v>
      </c>
      <c r="E118" s="76">
        <f t="shared" si="1"/>
        <v>1109.191616634565</v>
      </c>
      <c r="O118" s="76">
        <f>Sheet1!F65</f>
        <v>8.534869318517735</v>
      </c>
    </row>
    <row r="119" spans="1:15" ht="12.75">
      <c r="A119">
        <v>11.5</v>
      </c>
      <c r="B119" s="76">
        <f t="shared" si="0"/>
        <v>2623.7364673739703</v>
      </c>
      <c r="C119" s="76">
        <f>A119*Sheet1!D29</f>
        <v>1495</v>
      </c>
      <c r="E119" s="76">
        <f t="shared" si="1"/>
        <v>1128.7364673739705</v>
      </c>
      <c r="O119" s="76">
        <f>Sheet1!F65</f>
        <v>8.534869318517735</v>
      </c>
    </row>
    <row r="120" spans="1:15" ht="12.75">
      <c r="A120">
        <v>11.6</v>
      </c>
      <c r="B120" s="76">
        <f t="shared" si="0"/>
        <v>2656.4520154997463</v>
      </c>
      <c r="C120" s="76">
        <f>A120*Sheet1!D29</f>
        <v>1508</v>
      </c>
      <c r="E120" s="76">
        <f t="shared" si="1"/>
        <v>1148.4520154997465</v>
      </c>
      <c r="O120" s="76">
        <f>Sheet1!F65</f>
        <v>8.534869318517735</v>
      </c>
    </row>
    <row r="121" spans="1:15" ht="12.75">
      <c r="A121">
        <v>11.7</v>
      </c>
      <c r="B121" s="76">
        <f t="shared" si="0"/>
        <v>2689.3382610118924</v>
      </c>
      <c r="C121" s="76">
        <f>A121*Sheet1!D29</f>
        <v>1521</v>
      </c>
      <c r="E121" s="76">
        <f t="shared" si="1"/>
        <v>1168.3382610118927</v>
      </c>
      <c r="O121" s="76">
        <f>Sheet1!F65</f>
        <v>8.534869318517735</v>
      </c>
    </row>
    <row r="122" spans="1:15" ht="12.75">
      <c r="A122">
        <v>11.8</v>
      </c>
      <c r="B122" s="76">
        <f t="shared" si="0"/>
        <v>2722.3952039104097</v>
      </c>
      <c r="C122" s="76">
        <f>A122*Sheet1!D29</f>
        <v>1534</v>
      </c>
      <c r="E122" s="76">
        <f t="shared" si="1"/>
        <v>1188.3952039104095</v>
      </c>
      <c r="O122" s="76">
        <f>Sheet1!F65</f>
        <v>8.534869318517735</v>
      </c>
    </row>
    <row r="123" spans="1:15" ht="12.75">
      <c r="A123">
        <v>11.9</v>
      </c>
      <c r="B123" s="76">
        <f t="shared" si="0"/>
        <v>2755.6228441952967</v>
      </c>
      <c r="C123" s="76">
        <f>A123*Sheet1!D29</f>
        <v>1547</v>
      </c>
      <c r="E123" s="76">
        <f t="shared" si="1"/>
        <v>1208.6228441952967</v>
      </c>
      <c r="O123" s="76">
        <f>Sheet1!F65</f>
        <v>8.534869318517735</v>
      </c>
    </row>
    <row r="124" spans="1:15" ht="12.75">
      <c r="A124">
        <v>12</v>
      </c>
      <c r="B124" s="76">
        <f t="shared" si="0"/>
        <v>2789.021181866554</v>
      </c>
      <c r="C124" s="76">
        <f>A124*Sheet1!D29</f>
        <v>1560</v>
      </c>
      <c r="E124" s="76">
        <f t="shared" si="1"/>
        <v>1229.021181866554</v>
      </c>
      <c r="O124" s="76">
        <f>Sheet1!F65</f>
        <v>8.534869318517735</v>
      </c>
    </row>
    <row r="125" spans="1:15" ht="12.75">
      <c r="A125">
        <v>12.1</v>
      </c>
      <c r="B125" s="76">
        <f t="shared" si="0"/>
        <v>2822.5902169241817</v>
      </c>
      <c r="C125" s="76">
        <f>A125*Sheet1!D29</f>
        <v>1573</v>
      </c>
      <c r="E125" s="76">
        <f t="shared" si="1"/>
        <v>1249.5902169241815</v>
      </c>
      <c r="O125" s="76">
        <f>Sheet1!F65</f>
        <v>8.534869318517735</v>
      </c>
    </row>
    <row r="126" spans="1:15" ht="12.75">
      <c r="A126">
        <v>12.2</v>
      </c>
      <c r="B126" s="76">
        <f t="shared" si="0"/>
        <v>2856.3299493681798</v>
      </c>
      <c r="C126" s="76">
        <f>A126*Sheet1!D29</f>
        <v>1586</v>
      </c>
      <c r="E126" s="76">
        <f t="shared" si="1"/>
        <v>1270.3299493681795</v>
      </c>
      <c r="O126" s="76">
        <f>Sheet1!F65</f>
        <v>8.534869318517735</v>
      </c>
    </row>
    <row r="127" spans="1:15" ht="12.75">
      <c r="A127">
        <v>12.3</v>
      </c>
      <c r="B127" s="76">
        <f t="shared" si="0"/>
        <v>2890.2403791985485</v>
      </c>
      <c r="C127" s="76">
        <f>A127*Sheet1!D29</f>
        <v>1599</v>
      </c>
      <c r="E127" s="76">
        <f t="shared" si="1"/>
        <v>1291.2403791985485</v>
      </c>
      <c r="O127" s="76">
        <f>Sheet1!F65</f>
        <v>8.534869318517735</v>
      </c>
    </row>
    <row r="128" spans="1:15" ht="12.75">
      <c r="A128">
        <v>12.4</v>
      </c>
      <c r="B128" s="76">
        <f t="shared" si="0"/>
        <v>2924.3215064152873</v>
      </c>
      <c r="C128" s="76">
        <f>A128*Sheet1!D29</f>
        <v>1612</v>
      </c>
      <c r="E128" s="76">
        <f t="shared" si="1"/>
        <v>1312.321506415287</v>
      </c>
      <c r="O128" s="76">
        <f>Sheet1!F65</f>
        <v>8.534869318517735</v>
      </c>
    </row>
    <row r="129" spans="1:15" ht="12.75">
      <c r="A129">
        <v>12.5</v>
      </c>
      <c r="B129" s="76">
        <f t="shared" si="0"/>
        <v>2958.573331018396</v>
      </c>
      <c r="C129" s="76">
        <f>A129*Sheet1!D29</f>
        <v>1625</v>
      </c>
      <c r="E129" s="76">
        <f t="shared" si="1"/>
        <v>1333.5733310183962</v>
      </c>
      <c r="O129" s="76">
        <f>Sheet1!F65</f>
        <v>8.534869318517735</v>
      </c>
    </row>
    <row r="130" spans="1:15" ht="12.75">
      <c r="A130">
        <v>12.6</v>
      </c>
      <c r="B130" s="76">
        <f t="shared" si="0"/>
        <v>2992.9958530078757</v>
      </c>
      <c r="C130" s="76">
        <f>A130*Sheet1!D29</f>
        <v>1638</v>
      </c>
      <c r="E130" s="76">
        <f t="shared" si="1"/>
        <v>1354.9958530078757</v>
      </c>
      <c r="O130" s="76">
        <f>Sheet1!F65</f>
        <v>8.534869318517735</v>
      </c>
    </row>
    <row r="131" spans="1:15" ht="12.75">
      <c r="A131">
        <v>12.7</v>
      </c>
      <c r="B131" s="76">
        <f t="shared" si="0"/>
        <v>3027.5890723837256</v>
      </c>
      <c r="C131" s="76">
        <f>A131*Sheet1!D29</f>
        <v>1651</v>
      </c>
      <c r="E131" s="76">
        <f t="shared" si="1"/>
        <v>1376.5890723837254</v>
      </c>
      <c r="O131" s="76">
        <f>Sheet1!F65</f>
        <v>8.534869318517735</v>
      </c>
    </row>
    <row r="132" spans="1:15" ht="12.75">
      <c r="A132">
        <v>12.8</v>
      </c>
      <c r="B132" s="76">
        <f t="shared" si="0"/>
        <v>3062.352989145946</v>
      </c>
      <c r="C132" s="76">
        <f>A132*Sheet1!D29</f>
        <v>1664</v>
      </c>
      <c r="E132" s="76">
        <f t="shared" si="1"/>
        <v>1398.3529891459461</v>
      </c>
      <c r="O132" s="76">
        <f>Sheet1!F65</f>
        <v>8.534869318517735</v>
      </c>
    </row>
    <row r="133" spans="1:15" ht="12.75">
      <c r="A133">
        <v>12.9</v>
      </c>
      <c r="B133" s="76">
        <f t="shared" si="0"/>
        <v>3097.287603294536</v>
      </c>
      <c r="C133" s="76">
        <f>A133*Sheet1!D29</f>
        <v>1677</v>
      </c>
      <c r="E133" s="76">
        <f t="shared" si="1"/>
        <v>1420.2876032945362</v>
      </c>
      <c r="O133" s="76">
        <f>Sheet1!F65</f>
        <v>8.534869318517735</v>
      </c>
    </row>
    <row r="134" spans="1:15" ht="12.75">
      <c r="A134">
        <v>13</v>
      </c>
      <c r="B134" s="76">
        <f t="shared" si="0"/>
        <v>3132.3929148294974</v>
      </c>
      <c r="C134" s="76">
        <f>A134*Sheet1!D29</f>
        <v>1690</v>
      </c>
      <c r="E134" s="76">
        <f t="shared" si="1"/>
        <v>1442.3929148294974</v>
      </c>
      <c r="O134" s="76">
        <f>Sheet1!F65</f>
        <v>8.534869318517735</v>
      </c>
    </row>
    <row r="135" spans="1:15" ht="12.75">
      <c r="A135">
        <v>13.1</v>
      </c>
      <c r="B135" s="76">
        <f t="shared" si="0"/>
        <v>3167.6689237508285</v>
      </c>
      <c r="C135" s="76">
        <f>A135*Sheet1!D29</f>
        <v>1703</v>
      </c>
      <c r="E135" s="76">
        <f t="shared" si="1"/>
        <v>1464.6689237508285</v>
      </c>
      <c r="O135" s="76">
        <f>Sheet1!F65</f>
        <v>8.534869318517735</v>
      </c>
    </row>
    <row r="136" spans="1:15" ht="12.75">
      <c r="A136">
        <v>13.2</v>
      </c>
      <c r="B136" s="76">
        <f t="shared" si="0"/>
        <v>3203.11563005853</v>
      </c>
      <c r="C136" s="76">
        <f>A136*Sheet1!D29</f>
        <v>1716</v>
      </c>
      <c r="E136" s="76">
        <f t="shared" si="1"/>
        <v>1487.11563005853</v>
      </c>
      <c r="O136" s="76">
        <f>Sheet1!F65</f>
        <v>8.534869318517735</v>
      </c>
    </row>
    <row r="137" spans="1:15" ht="12.75">
      <c r="A137">
        <v>13.3</v>
      </c>
      <c r="B137" s="76">
        <f t="shared" si="0"/>
        <v>3238.7330337526023</v>
      </c>
      <c r="C137" s="76">
        <f>A137*Sheet1!D29</f>
        <v>1729</v>
      </c>
      <c r="E137" s="76">
        <f t="shared" si="1"/>
        <v>1509.7330337526023</v>
      </c>
      <c r="O137" s="76">
        <f>Sheet1!F65</f>
        <v>8.534869318517735</v>
      </c>
    </row>
    <row r="138" spans="1:15" ht="12.75">
      <c r="A138">
        <v>13.4</v>
      </c>
      <c r="B138" s="76">
        <f t="shared" si="0"/>
        <v>3274.5211348330445</v>
      </c>
      <c r="C138" s="76">
        <f>A138*Sheet1!D29</f>
        <v>1742</v>
      </c>
      <c r="E138" s="76">
        <f t="shared" si="1"/>
        <v>1532.5211348330445</v>
      </c>
      <c r="O138" s="76">
        <f>Sheet1!F65</f>
        <v>8.534869318517735</v>
      </c>
    </row>
    <row r="139" spans="1:15" ht="12.75">
      <c r="A139">
        <v>13.5</v>
      </c>
      <c r="B139" s="76">
        <f t="shared" si="0"/>
        <v>3310.4799332998573</v>
      </c>
      <c r="C139" s="76">
        <f>A139*Sheet1!D29</f>
        <v>1755</v>
      </c>
      <c r="E139" s="76">
        <f t="shared" si="1"/>
        <v>1555.4799332998573</v>
      </c>
      <c r="O139" s="76">
        <f>Sheet1!F65</f>
        <v>8.534869318517735</v>
      </c>
    </row>
    <row r="140" spans="1:15" ht="12.75">
      <c r="A140">
        <v>13.6</v>
      </c>
      <c r="B140" s="76">
        <f t="shared" si="0"/>
        <v>3346.60942915304</v>
      </c>
      <c r="C140" s="76">
        <f>A140*Sheet1!D29</f>
        <v>1768</v>
      </c>
      <c r="E140" s="76">
        <f t="shared" si="1"/>
        <v>1578.60942915304</v>
      </c>
      <c r="O140" s="76">
        <f>Sheet1!F65</f>
        <v>8.534869318517735</v>
      </c>
    </row>
    <row r="141" spans="1:15" ht="12.75">
      <c r="A141">
        <v>13.7</v>
      </c>
      <c r="B141" s="76">
        <f t="shared" si="0"/>
        <v>3382.9096223925935</v>
      </c>
      <c r="C141" s="76">
        <f>A141*Sheet1!D29</f>
        <v>1781</v>
      </c>
      <c r="E141" s="76">
        <f t="shared" si="1"/>
        <v>1601.9096223925935</v>
      </c>
      <c r="O141" s="76">
        <f>Sheet1!F65</f>
        <v>8.534869318517735</v>
      </c>
    </row>
    <row r="142" spans="1:15" ht="12.75">
      <c r="A142">
        <v>13.8</v>
      </c>
      <c r="B142" s="76">
        <f t="shared" si="0"/>
        <v>3419.380513018518</v>
      </c>
      <c r="C142" s="76">
        <f>A142*Sheet1!D29</f>
        <v>1794</v>
      </c>
      <c r="E142" s="76">
        <f t="shared" si="1"/>
        <v>1625.3805130185178</v>
      </c>
      <c r="O142" s="76">
        <f>Sheet1!F65</f>
        <v>8.534869318517735</v>
      </c>
    </row>
    <row r="143" spans="1:15" ht="12.75">
      <c r="A143">
        <v>13.9</v>
      </c>
      <c r="B143" s="76">
        <f t="shared" si="0"/>
        <v>3456.0221010308114</v>
      </c>
      <c r="C143" s="76">
        <f>A143*Sheet1!D29</f>
        <v>1807</v>
      </c>
      <c r="E143" s="76">
        <f t="shared" si="1"/>
        <v>1649.0221010308117</v>
      </c>
      <c r="O143" s="76">
        <f>Sheet1!F65</f>
        <v>8.534869318517735</v>
      </c>
    </row>
    <row r="144" spans="1:15" ht="12.75">
      <c r="A144">
        <v>14</v>
      </c>
      <c r="B144" s="76">
        <f t="shared" si="0"/>
        <v>3492.834386429476</v>
      </c>
      <c r="C144" s="76">
        <f>A144*Sheet1!D29</f>
        <v>1820</v>
      </c>
      <c r="E144" s="76">
        <f t="shared" si="1"/>
        <v>1672.8343864294761</v>
      </c>
      <c r="O144" s="76">
        <f>Sheet1!F65</f>
        <v>8.534869318517735</v>
      </c>
    </row>
    <row r="145" spans="1:15" ht="12.75">
      <c r="A145">
        <v>14.1</v>
      </c>
      <c r="B145" s="76">
        <f t="shared" si="0"/>
        <v>3529.817369214511</v>
      </c>
      <c r="C145" s="76">
        <f>A145*Sheet1!D29</f>
        <v>1833</v>
      </c>
      <c r="E145" s="76">
        <f t="shared" si="1"/>
        <v>1696.817369214511</v>
      </c>
      <c r="O145" s="76">
        <f>Sheet1!F65</f>
        <v>8.534869318517735</v>
      </c>
    </row>
    <row r="146" spans="1:15" ht="12.75">
      <c r="A146">
        <v>14.2</v>
      </c>
      <c r="B146" s="76">
        <f t="shared" si="0"/>
        <v>3566.971049385916</v>
      </c>
      <c r="C146" s="76">
        <f>A146*Sheet1!D29</f>
        <v>1846</v>
      </c>
      <c r="E146" s="76">
        <f t="shared" si="1"/>
        <v>1720.971049385916</v>
      </c>
      <c r="O146" s="76">
        <f>Sheet1!F65</f>
        <v>8.534869318517735</v>
      </c>
    </row>
    <row r="147" spans="1:15" ht="12.75">
      <c r="A147">
        <v>14.3</v>
      </c>
      <c r="B147" s="76">
        <f t="shared" si="0"/>
        <v>3604.295426943692</v>
      </c>
      <c r="C147" s="76">
        <f>A147*Sheet1!D29</f>
        <v>1859</v>
      </c>
      <c r="E147" s="76">
        <f t="shared" si="1"/>
        <v>1745.2954269436918</v>
      </c>
      <c r="O147" s="76">
        <f>Sheet1!F65</f>
        <v>8.534869318517735</v>
      </c>
    </row>
    <row r="148" spans="1:15" ht="12.75">
      <c r="A148">
        <v>14.4</v>
      </c>
      <c r="B148" s="76">
        <f t="shared" si="0"/>
        <v>3641.7905018878378</v>
      </c>
      <c r="C148" s="76">
        <f>A148*Sheet1!D29</f>
        <v>1872</v>
      </c>
      <c r="E148" s="76">
        <f t="shared" si="1"/>
        <v>1769.7905018878378</v>
      </c>
      <c r="O148" s="76">
        <f>Sheet1!F65</f>
        <v>8.534869318517735</v>
      </c>
    </row>
    <row r="149" spans="1:15" ht="12.75">
      <c r="A149">
        <v>14.5</v>
      </c>
      <c r="B149" s="76">
        <f t="shared" si="0"/>
        <v>3679.456274218354</v>
      </c>
      <c r="C149" s="76">
        <f>A149*Sheet1!D29</f>
        <v>1885</v>
      </c>
      <c r="E149" s="76">
        <f t="shared" si="1"/>
        <v>1794.4562742183539</v>
      </c>
      <c r="O149" s="76">
        <f>Sheet1!F65</f>
        <v>8.534869318517735</v>
      </c>
    </row>
    <row r="150" spans="1:15" ht="12.75">
      <c r="A150">
        <v>14.6</v>
      </c>
      <c r="B150" s="76">
        <f t="shared" si="0"/>
        <v>3717.2927439352407</v>
      </c>
      <c r="C150" s="76">
        <f>A150*Sheet1!D29</f>
        <v>1898</v>
      </c>
      <c r="E150" s="76">
        <f t="shared" si="1"/>
        <v>1819.2927439352404</v>
      </c>
      <c r="O150" s="76">
        <f>Sheet1!F65</f>
        <v>8.534869318517735</v>
      </c>
    </row>
    <row r="151" spans="1:15" ht="12.75">
      <c r="A151">
        <v>14.7</v>
      </c>
      <c r="B151" s="76">
        <f t="shared" si="0"/>
        <v>3755.299911038497</v>
      </c>
      <c r="C151" s="76">
        <f>A151*Sheet1!D29</f>
        <v>1911</v>
      </c>
      <c r="E151" s="76">
        <f t="shared" si="1"/>
        <v>1844.2999110384972</v>
      </c>
      <c r="O151" s="76">
        <f>Sheet1!F65</f>
        <v>8.534869318517735</v>
      </c>
    </row>
    <row r="152" spans="1:15" ht="12.75">
      <c r="A152">
        <v>14.8</v>
      </c>
      <c r="B152" s="76">
        <f t="shared" si="0"/>
        <v>3793.4777755281248</v>
      </c>
      <c r="C152" s="76">
        <f>A152*Sheet1!D29</f>
        <v>1924</v>
      </c>
      <c r="E152" s="76">
        <f t="shared" si="1"/>
        <v>1869.477775528125</v>
      </c>
      <c r="O152" s="76">
        <f>Sheet1!F65</f>
        <v>8.534869318517735</v>
      </c>
    </row>
    <row r="153" spans="1:15" ht="12.75">
      <c r="A153">
        <v>14.9</v>
      </c>
      <c r="B153" s="76">
        <f t="shared" si="0"/>
        <v>3831.8263374041226</v>
      </c>
      <c r="C153" s="76">
        <f>A153*Sheet1!D29</f>
        <v>1937</v>
      </c>
      <c r="E153" s="76">
        <f t="shared" si="1"/>
        <v>1894.8263374041226</v>
      </c>
      <c r="O153" s="76">
        <f>Sheet1!F65</f>
        <v>8.534869318517735</v>
      </c>
    </row>
    <row r="154" spans="1:15" ht="12.75">
      <c r="A154">
        <v>15</v>
      </c>
      <c r="B154" s="76">
        <f t="shared" si="0"/>
        <v>3870.3455966664906</v>
      </c>
      <c r="C154" s="76">
        <f>A154*Sheet1!D29</f>
        <v>1950</v>
      </c>
      <c r="E154" s="76">
        <f t="shared" si="1"/>
        <v>1920.3455966664906</v>
      </c>
      <c r="O154" s="76">
        <f>Sheet1!F65</f>
        <v>8.534869318517735</v>
      </c>
    </row>
    <row r="155" spans="1:15" ht="12.75">
      <c r="A155">
        <v>15.1</v>
      </c>
      <c r="B155" s="76">
        <f t="shared" si="0"/>
        <v>3909.0355533152288</v>
      </c>
      <c r="C155" s="76">
        <f>A155*Sheet1!D29</f>
        <v>1963</v>
      </c>
      <c r="E155" s="76">
        <f t="shared" si="1"/>
        <v>1946.0355533152288</v>
      </c>
      <c r="O155" s="76">
        <f>Sheet1!F65</f>
        <v>8.534869318517735</v>
      </c>
    </row>
    <row r="156" spans="1:15" ht="12.75">
      <c r="A156">
        <v>15.2</v>
      </c>
      <c r="B156" s="76">
        <f t="shared" si="0"/>
        <v>3947.8962073503376</v>
      </c>
      <c r="C156" s="76">
        <f>A156*Sheet1!D29</f>
        <v>1976</v>
      </c>
      <c r="E156" s="76">
        <f t="shared" si="1"/>
        <v>1971.8962073503376</v>
      </c>
      <c r="O156" s="76">
        <f>Sheet1!F65</f>
        <v>8.534869318517735</v>
      </c>
    </row>
    <row r="157" spans="1:15" ht="12.75">
      <c r="A157">
        <v>15.3</v>
      </c>
      <c r="B157" s="76">
        <f t="shared" si="0"/>
        <v>3986.9275587718166</v>
      </c>
      <c r="C157" s="76">
        <f>A157*Sheet1!D29</f>
        <v>1989</v>
      </c>
      <c r="E157" s="76">
        <f t="shared" si="1"/>
        <v>1997.9275587718168</v>
      </c>
      <c r="O157" s="76">
        <f>Sheet1!F65</f>
        <v>8.534869318517735</v>
      </c>
    </row>
    <row r="158" spans="1:15" ht="12.75">
      <c r="A158">
        <v>15.4</v>
      </c>
      <c r="B158" s="76">
        <f t="shared" si="0"/>
        <v>4026.1296075796663</v>
      </c>
      <c r="C158" s="76">
        <f>A158*Sheet1!D29</f>
        <v>2002</v>
      </c>
      <c r="E158" s="76">
        <f t="shared" si="1"/>
        <v>2024.1296075796663</v>
      </c>
      <c r="O158" s="76">
        <f>Sheet1!F65</f>
        <v>8.534869318517735</v>
      </c>
    </row>
    <row r="159" spans="1:15" ht="12.75">
      <c r="A159">
        <v>15.5</v>
      </c>
      <c r="B159" s="76">
        <f t="shared" si="0"/>
        <v>4065.5023537738857</v>
      </c>
      <c r="C159" s="76">
        <f>A159*Sheet1!D29</f>
        <v>2015</v>
      </c>
      <c r="E159" s="76">
        <f t="shared" si="1"/>
        <v>2050.5023537738857</v>
      </c>
      <c r="O159" s="76">
        <f>Sheet1!F65</f>
        <v>8.534869318517735</v>
      </c>
    </row>
    <row r="160" spans="1:15" ht="12.75">
      <c r="A160">
        <v>15.6</v>
      </c>
      <c r="B160" s="76">
        <f t="shared" si="0"/>
        <v>4105.045797354476</v>
      </c>
      <c r="C160" s="76">
        <f>A160*Sheet1!D29</f>
        <v>2028</v>
      </c>
      <c r="E160" s="76">
        <f t="shared" si="1"/>
        <v>2077.045797354476</v>
      </c>
      <c r="O160" s="76">
        <f>Sheet1!F65</f>
        <v>8.534869318517735</v>
      </c>
    </row>
    <row r="161" spans="1:15" ht="12.75">
      <c r="A161">
        <v>15.7</v>
      </c>
      <c r="B161" s="76">
        <f t="shared" si="0"/>
        <v>4144.7599383214365</v>
      </c>
      <c r="C161" s="76">
        <f>A161*Sheet1!D29</f>
        <v>2041</v>
      </c>
      <c r="E161" s="76">
        <f t="shared" si="1"/>
        <v>2103.7599383214365</v>
      </c>
      <c r="O161" s="76">
        <f>Sheet1!F65</f>
        <v>8.534869318517735</v>
      </c>
    </row>
    <row r="162" spans="1:15" ht="12.75">
      <c r="A162">
        <v>15.8</v>
      </c>
      <c r="B162" s="76">
        <f t="shared" si="0"/>
        <v>4184.644776674768</v>
      </c>
      <c r="C162" s="76">
        <f>A162*Sheet1!D29</f>
        <v>2054</v>
      </c>
      <c r="E162" s="76">
        <f t="shared" si="1"/>
        <v>2130.6447766747674</v>
      </c>
      <c r="O162" s="76">
        <f>Sheet1!F65</f>
        <v>8.534869318517735</v>
      </c>
    </row>
    <row r="163" spans="1:15" ht="12.75">
      <c r="A163">
        <v>15.9</v>
      </c>
      <c r="B163" s="76">
        <f t="shared" si="0"/>
        <v>4224.7003124144685</v>
      </c>
      <c r="C163" s="76">
        <f>A163*Sheet1!D29</f>
        <v>2067</v>
      </c>
      <c r="E163" s="76">
        <f t="shared" si="1"/>
        <v>2157.7003124144685</v>
      </c>
      <c r="O163" s="76">
        <f>Sheet1!F65</f>
        <v>8.534869318517735</v>
      </c>
    </row>
    <row r="164" spans="1:15" ht="12.75">
      <c r="A164">
        <v>16</v>
      </c>
      <c r="B164" s="76">
        <f t="shared" si="0"/>
        <v>4264.92654554054</v>
      </c>
      <c r="C164" s="76">
        <f>A164*Sheet1!D29</f>
        <v>2080</v>
      </c>
      <c r="E164" s="76">
        <f t="shared" si="1"/>
        <v>2184.9265455405402</v>
      </c>
      <c r="O164" s="76">
        <f>Sheet1!F65</f>
        <v>8.534869318517735</v>
      </c>
    </row>
    <row r="165" spans="1:15" ht="12.75">
      <c r="A165">
        <v>16.1</v>
      </c>
      <c r="B165" s="76">
        <f t="shared" si="0"/>
        <v>4305.323476052983</v>
      </c>
      <c r="C165" s="76">
        <f>A165*Sheet1!D29</f>
        <v>2093</v>
      </c>
      <c r="E165" s="76">
        <f t="shared" si="1"/>
        <v>2212.3234760529826</v>
      </c>
      <c r="O165" s="76">
        <f>Sheet1!F65</f>
        <v>8.534869318517735</v>
      </c>
    </row>
    <row r="166" spans="1:15" ht="12.75">
      <c r="A166">
        <v>16.2</v>
      </c>
      <c r="B166" s="76">
        <f t="shared" si="0"/>
        <v>4345.891103951794</v>
      </c>
      <c r="C166" s="76">
        <f>A166*Sheet1!D29</f>
        <v>2106</v>
      </c>
      <c r="E166" s="76">
        <f t="shared" si="1"/>
        <v>2239.8911039517943</v>
      </c>
      <c r="O166" s="76">
        <f>Sheet1!F65</f>
        <v>8.534869318517735</v>
      </c>
    </row>
    <row r="167" spans="1:15" ht="12.75">
      <c r="A167">
        <v>16.3</v>
      </c>
      <c r="B167" s="76">
        <f t="shared" si="0"/>
        <v>4386.629429236977</v>
      </c>
      <c r="C167" s="76">
        <f>A167*Sheet1!D29</f>
        <v>2119</v>
      </c>
      <c r="E167" s="76">
        <f t="shared" si="1"/>
        <v>2267.629429236977</v>
      </c>
      <c r="O167" s="76">
        <f>Sheet1!F65</f>
        <v>8.534869318517735</v>
      </c>
    </row>
    <row r="168" spans="1:15" ht="12.75">
      <c r="A168">
        <v>16.4</v>
      </c>
      <c r="B168" s="76">
        <f t="shared" si="0"/>
        <v>4427.53845190853</v>
      </c>
      <c r="C168" s="76">
        <f>A168*Sheet1!D29</f>
        <v>2132</v>
      </c>
      <c r="E168" s="76">
        <f t="shared" si="1"/>
        <v>2295.53845190853</v>
      </c>
      <c r="O168" s="76">
        <f>Sheet1!F65</f>
        <v>8.534869318517735</v>
      </c>
    </row>
    <row r="169" spans="1:15" ht="12.75">
      <c r="A169">
        <v>16.5</v>
      </c>
      <c r="B169" s="76">
        <f t="shared" si="0"/>
        <v>4468.618171966453</v>
      </c>
      <c r="C169" s="76">
        <f>A169*Sheet1!D29</f>
        <v>2145</v>
      </c>
      <c r="E169" s="76">
        <f t="shared" si="1"/>
        <v>2323.6181719664532</v>
      </c>
      <c r="O169" s="76">
        <f>Sheet1!F65</f>
        <v>8.534869318517735</v>
      </c>
    </row>
    <row r="170" spans="1:15" ht="12.75">
      <c r="A170">
        <v>16.6</v>
      </c>
      <c r="B170" s="76">
        <f t="shared" si="0"/>
        <v>4509.8685894107475</v>
      </c>
      <c r="C170" s="76">
        <f>A170*Sheet1!D29</f>
        <v>2158</v>
      </c>
      <c r="E170" s="76">
        <f t="shared" si="1"/>
        <v>2351.8685894107475</v>
      </c>
      <c r="O170" s="76">
        <f>Sheet1!F65</f>
        <v>8.534869318517735</v>
      </c>
    </row>
    <row r="171" spans="1:15" ht="12.75">
      <c r="A171">
        <v>16.7</v>
      </c>
      <c r="B171" s="76">
        <f t="shared" si="0"/>
        <v>4551.2897042414115</v>
      </c>
      <c r="C171" s="76">
        <f>A171*Sheet1!D29</f>
        <v>2171</v>
      </c>
      <c r="E171" s="76">
        <f t="shared" si="1"/>
        <v>2380.289704241411</v>
      </c>
      <c r="O171" s="76">
        <f>Sheet1!F65</f>
        <v>8.534869318517735</v>
      </c>
    </row>
    <row r="172" spans="1:15" ht="12.75">
      <c r="A172">
        <v>16.8</v>
      </c>
      <c r="B172" s="76">
        <f t="shared" si="0"/>
        <v>4592.881516458446</v>
      </c>
      <c r="C172" s="76">
        <f>A172*Sheet1!D29</f>
        <v>2184</v>
      </c>
      <c r="E172" s="76">
        <f t="shared" si="1"/>
        <v>2408.8815164584457</v>
      </c>
      <c r="O172" s="76">
        <f>Sheet1!F65</f>
        <v>8.534869318517735</v>
      </c>
    </row>
    <row r="173" spans="1:15" ht="12.75">
      <c r="A173">
        <v>16.9</v>
      </c>
      <c r="B173" s="76">
        <f t="shared" si="0"/>
        <v>4634.64402606185</v>
      </c>
      <c r="C173" s="76">
        <f>A173*Sheet1!D29</f>
        <v>2197</v>
      </c>
      <c r="E173" s="76">
        <f t="shared" si="1"/>
        <v>2437.64402606185</v>
      </c>
      <c r="O173" s="76">
        <f>Sheet1!F65</f>
        <v>8.534869318517735</v>
      </c>
    </row>
    <row r="174" spans="1:15" ht="12.75">
      <c r="A174">
        <v>17</v>
      </c>
      <c r="B174" s="76">
        <f t="shared" si="0"/>
        <v>4676.577233051626</v>
      </c>
      <c r="C174" s="76">
        <f>A174*Sheet1!D29</f>
        <v>2210</v>
      </c>
      <c r="E174" s="76">
        <f t="shared" si="1"/>
        <v>2466.5772330516256</v>
      </c>
      <c r="O174" s="76">
        <f>Sheet1!F65</f>
        <v>8.534869318517735</v>
      </c>
    </row>
    <row r="175" spans="1:15" ht="12.75">
      <c r="A175">
        <v>17.1</v>
      </c>
      <c r="B175" s="76">
        <f t="shared" si="0"/>
        <v>4718.681137427771</v>
      </c>
      <c r="C175" s="76">
        <f>A175*Sheet1!D29</f>
        <v>2223</v>
      </c>
      <c r="E175" s="76">
        <f t="shared" si="1"/>
        <v>2495.6811374277713</v>
      </c>
      <c r="O175" s="76">
        <f>Sheet1!F65</f>
        <v>8.534869318517735</v>
      </c>
    </row>
    <row r="176" spans="1:15" ht="12.75">
      <c r="A176">
        <v>17.2</v>
      </c>
      <c r="B176" s="76">
        <f t="shared" si="0"/>
        <v>4760.955739190287</v>
      </c>
      <c r="C176" s="76">
        <f>A176*Sheet1!D29</f>
        <v>2236</v>
      </c>
      <c r="E176" s="76">
        <f t="shared" si="1"/>
        <v>2524.9557391902867</v>
      </c>
      <c r="O176" s="76">
        <f>Sheet1!F65</f>
        <v>8.534869318517735</v>
      </c>
    </row>
    <row r="177" spans="1:15" ht="12.75">
      <c r="A177">
        <v>17.3</v>
      </c>
      <c r="B177" s="76">
        <f t="shared" si="0"/>
        <v>4803.401038339173</v>
      </c>
      <c r="C177" s="76">
        <f>A177*Sheet1!D29</f>
        <v>2249</v>
      </c>
      <c r="E177" s="76">
        <f t="shared" si="1"/>
        <v>2554.4010383391733</v>
      </c>
      <c r="O177" s="76">
        <f>Sheet1!F65</f>
        <v>8.534869318517735</v>
      </c>
    </row>
    <row r="178" spans="1:15" ht="12.75">
      <c r="A178">
        <v>17.4</v>
      </c>
      <c r="B178" s="76">
        <f t="shared" si="0"/>
        <v>4846.017034874429</v>
      </c>
      <c r="C178" s="76">
        <f>A178*Sheet1!D29</f>
        <v>2262</v>
      </c>
      <c r="E178" s="76">
        <f t="shared" si="1"/>
        <v>2584.017034874429</v>
      </c>
      <c r="O178" s="76">
        <f>Sheet1!F65</f>
        <v>8.534869318517735</v>
      </c>
    </row>
    <row r="179" spans="1:15" ht="12.75">
      <c r="A179">
        <v>17.5</v>
      </c>
      <c r="B179" s="76">
        <f t="shared" si="0"/>
        <v>4888.803728796056</v>
      </c>
      <c r="C179" s="76">
        <f>A179*Sheet1!D29</f>
        <v>2275</v>
      </c>
      <c r="E179" s="76">
        <f t="shared" si="1"/>
        <v>2613.8037287960565</v>
      </c>
      <c r="O179" s="76">
        <f>Sheet1!F65</f>
        <v>8.534869318517735</v>
      </c>
    </row>
    <row r="180" spans="1:15" ht="12.75">
      <c r="A180">
        <v>17.6</v>
      </c>
      <c r="B180" s="76">
        <f t="shared" si="0"/>
        <v>4931.7611201040545</v>
      </c>
      <c r="C180" s="76">
        <f>A180*Sheet1!D29</f>
        <v>2288</v>
      </c>
      <c r="E180" s="76">
        <f t="shared" si="1"/>
        <v>2643.761120104054</v>
      </c>
      <c r="O180" s="76">
        <f>Sheet1!F65</f>
        <v>8.534869318517735</v>
      </c>
    </row>
    <row r="181" spans="1:15" ht="12.75">
      <c r="A181">
        <v>17.7</v>
      </c>
      <c r="B181" s="76">
        <f t="shared" si="0"/>
        <v>4974.88920879842</v>
      </c>
      <c r="C181" s="76">
        <f>A181*Sheet1!D29</f>
        <v>2301</v>
      </c>
      <c r="E181" s="76">
        <f t="shared" si="1"/>
        <v>2673.889208798421</v>
      </c>
      <c r="O181" s="76">
        <f>Sheet1!F65</f>
        <v>8.534869318517735</v>
      </c>
    </row>
    <row r="182" spans="1:15" ht="12.75">
      <c r="A182">
        <v>17.8</v>
      </c>
      <c r="B182" s="76">
        <f t="shared" si="0"/>
        <v>5018.187994879159</v>
      </c>
      <c r="C182" s="76">
        <f>A182*Sheet1!D29</f>
        <v>2314</v>
      </c>
      <c r="E182" s="76">
        <f t="shared" si="1"/>
        <v>2704.1879948791598</v>
      </c>
      <c r="O182" s="76">
        <f>Sheet1!F65</f>
        <v>8.534869318517735</v>
      </c>
    </row>
    <row r="183" spans="1:15" ht="12.75">
      <c r="A183">
        <v>17.9</v>
      </c>
      <c r="B183" s="76">
        <f t="shared" si="0"/>
        <v>5061.657478346267</v>
      </c>
      <c r="C183" s="76">
        <f>A183*Sheet1!D29</f>
        <v>2327</v>
      </c>
      <c r="E183" s="76">
        <f t="shared" si="1"/>
        <v>2734.6574783462675</v>
      </c>
      <c r="O183" s="76">
        <f>Sheet1!F65</f>
        <v>8.534869318517735</v>
      </c>
    </row>
    <row r="184" spans="1:15" ht="12.75">
      <c r="A184">
        <v>18</v>
      </c>
      <c r="B184" s="76">
        <f t="shared" si="0"/>
        <v>5105.297659199747</v>
      </c>
      <c r="C184" s="76">
        <f>A184*Sheet1!D29</f>
        <v>2340</v>
      </c>
      <c r="E184" s="76">
        <f t="shared" si="1"/>
        <v>2765.2976591997462</v>
      </c>
      <c r="O184" s="76">
        <f>Sheet1!F65</f>
        <v>8.534869318517735</v>
      </c>
    </row>
    <row r="185" spans="1:15" ht="12.75">
      <c r="A185">
        <v>18.1</v>
      </c>
      <c r="B185" s="76">
        <f t="shared" si="0"/>
        <v>5149.108537439595</v>
      </c>
      <c r="C185" s="76">
        <f>A185*Sheet1!D29</f>
        <v>2353</v>
      </c>
      <c r="E185" s="76">
        <f t="shared" si="1"/>
        <v>2796.1085374395957</v>
      </c>
      <c r="O185" s="76">
        <f>Sheet1!F65</f>
        <v>8.534869318517735</v>
      </c>
    </row>
    <row r="186" spans="1:15" ht="12.75">
      <c r="A186">
        <v>18.2</v>
      </c>
      <c r="B186" s="76">
        <f t="shared" si="0"/>
        <v>5193.090113065815</v>
      </c>
      <c r="C186" s="76">
        <f>A186*Sheet1!D29</f>
        <v>2366</v>
      </c>
      <c r="E186" s="76">
        <f t="shared" si="1"/>
        <v>2827.0901130658144</v>
      </c>
      <c r="O186" s="76">
        <f>Sheet1!F65</f>
        <v>8.534869318517735</v>
      </c>
    </row>
    <row r="187" spans="1:15" ht="12.75">
      <c r="A187">
        <v>18.3</v>
      </c>
      <c r="B187" s="76">
        <f t="shared" si="0"/>
        <v>5237.242386078405</v>
      </c>
      <c r="C187" s="76">
        <f>A187*Sheet1!D29</f>
        <v>2379</v>
      </c>
      <c r="E187" s="76">
        <f t="shared" si="1"/>
        <v>2858.2423860784047</v>
      </c>
      <c r="O187" s="76">
        <f>Sheet1!F65</f>
        <v>8.534869318517735</v>
      </c>
    </row>
    <row r="188" spans="1:15" ht="12.75">
      <c r="A188">
        <v>18.4</v>
      </c>
      <c r="B188" s="76">
        <f t="shared" si="0"/>
        <v>5281.565356477364</v>
      </c>
      <c r="C188" s="76">
        <f>A188*Sheet1!D29</f>
        <v>2392</v>
      </c>
      <c r="E188" s="76">
        <f t="shared" si="1"/>
        <v>2889.565356477364</v>
      </c>
      <c r="O188" s="76">
        <f>Sheet1!F65</f>
        <v>8.534869318517735</v>
      </c>
    </row>
    <row r="189" spans="1:15" ht="12.75">
      <c r="A189">
        <v>18.5</v>
      </c>
      <c r="B189" s="76">
        <f t="shared" si="0"/>
        <v>5326.059024262695</v>
      </c>
      <c r="C189" s="76">
        <f>A189*Sheet1!D29</f>
        <v>2405</v>
      </c>
      <c r="E189" s="76">
        <f t="shared" si="1"/>
        <v>2921.059024262695</v>
      </c>
      <c r="O189" s="76">
        <f>Sheet1!F65</f>
        <v>8.534869318517735</v>
      </c>
    </row>
    <row r="190" spans="1:15" ht="12.75">
      <c r="A190">
        <v>18.6</v>
      </c>
      <c r="B190" s="76">
        <f t="shared" si="0"/>
        <v>5370.723389434395</v>
      </c>
      <c r="C190" s="76">
        <f>A190*Sheet1!D29</f>
        <v>2418</v>
      </c>
      <c r="E190" s="76">
        <f t="shared" si="1"/>
        <v>2952.723389434396</v>
      </c>
      <c r="O190" s="76">
        <f>Sheet1!F65</f>
        <v>8.534869318517735</v>
      </c>
    </row>
    <row r="191" spans="1:15" ht="12.75">
      <c r="A191">
        <v>18.7</v>
      </c>
      <c r="B191" s="76">
        <f t="shared" si="0"/>
        <v>5415.558451992467</v>
      </c>
      <c r="C191" s="76">
        <f>A191*Sheet1!D29</f>
        <v>2431</v>
      </c>
      <c r="E191" s="76">
        <f t="shared" si="1"/>
        <v>2984.558451992467</v>
      </c>
      <c r="O191" s="76">
        <f>Sheet1!F65</f>
        <v>8.534869318517735</v>
      </c>
    </row>
    <row r="192" spans="1:15" ht="12.75">
      <c r="A192">
        <v>18.8</v>
      </c>
      <c r="B192" s="76">
        <f t="shared" si="0"/>
        <v>5460.5642119369095</v>
      </c>
      <c r="C192" s="76">
        <f>A192*Sheet1!D29</f>
        <v>2444</v>
      </c>
      <c r="E192" s="76">
        <f t="shared" si="1"/>
        <v>3016.564211936909</v>
      </c>
      <c r="O192" s="76">
        <f>Sheet1!F65</f>
        <v>8.534869318517735</v>
      </c>
    </row>
    <row r="193" spans="1:15" ht="12.75">
      <c r="A193">
        <v>18.9</v>
      </c>
      <c r="B193" s="76">
        <f t="shared" si="0"/>
        <v>5505.74066926772</v>
      </c>
      <c r="C193" s="76">
        <f>A193*Sheet1!D29</f>
        <v>2457</v>
      </c>
      <c r="E193" s="76">
        <f t="shared" si="1"/>
        <v>3048.7406692677196</v>
      </c>
      <c r="O193" s="76">
        <f>Sheet1!F65</f>
        <v>8.534869318517735</v>
      </c>
    </row>
    <row r="194" spans="1:15" ht="12.75">
      <c r="A194">
        <v>19</v>
      </c>
      <c r="B194" s="76">
        <f t="shared" si="0"/>
        <v>5551.087823984903</v>
      </c>
      <c r="C194" s="76">
        <f>A194*Sheet1!D29</f>
        <v>2470</v>
      </c>
      <c r="E194" s="76">
        <f t="shared" si="1"/>
        <v>3081.0878239849026</v>
      </c>
      <c r="O194" s="76">
        <f>Sheet1!F65</f>
        <v>8.534869318517735</v>
      </c>
    </row>
    <row r="195" spans="1:15" ht="12.75">
      <c r="A195">
        <v>19.1</v>
      </c>
      <c r="B195" s="76">
        <f t="shared" si="0"/>
        <v>5596.605676088455</v>
      </c>
      <c r="C195" s="76">
        <f>A195*Sheet1!D29</f>
        <v>2483</v>
      </c>
      <c r="E195" s="76">
        <f t="shared" si="1"/>
        <v>3113.6056760884553</v>
      </c>
      <c r="O195" s="76">
        <f>Sheet1!F65</f>
        <v>8.534869318517735</v>
      </c>
    </row>
    <row r="196" spans="1:15" ht="12.75">
      <c r="A196">
        <v>19.2</v>
      </c>
      <c r="B196" s="76">
        <f t="shared" si="0"/>
        <v>5642.294225578378</v>
      </c>
      <c r="C196" s="76">
        <f>A196*Sheet1!D29</f>
        <v>2496</v>
      </c>
      <c r="E196" s="76">
        <f t="shared" si="1"/>
        <v>3146.294225578378</v>
      </c>
      <c r="O196" s="76">
        <f>Sheet1!F65</f>
        <v>8.534869318517735</v>
      </c>
    </row>
    <row r="197" spans="1:15" ht="12.75">
      <c r="A197">
        <v>19.3</v>
      </c>
      <c r="B197" s="76">
        <f t="shared" si="0"/>
        <v>5688.153472454671</v>
      </c>
      <c r="C197" s="76">
        <f>A197*Sheet1!D29</f>
        <v>2509</v>
      </c>
      <c r="E197" s="76">
        <f t="shared" si="1"/>
        <v>3179.1534724546714</v>
      </c>
      <c r="O197" s="76">
        <f>Sheet1!F65</f>
        <v>8.534869318517735</v>
      </c>
    </row>
    <row r="198" spans="1:15" ht="12.75">
      <c r="A198">
        <v>19.4</v>
      </c>
      <c r="B198" s="76">
        <f t="shared" si="0"/>
        <v>5734.183416717335</v>
      </c>
      <c r="C198" s="76">
        <f>A198*Sheet1!D29</f>
        <v>2522</v>
      </c>
      <c r="E198" s="76">
        <f t="shared" si="1"/>
        <v>3212.1834167173347</v>
      </c>
      <c r="O198" s="76">
        <f>Sheet1!F65</f>
        <v>8.534869318517735</v>
      </c>
    </row>
    <row r="199" spans="1:15" ht="12.75">
      <c r="A199">
        <v>19.5</v>
      </c>
      <c r="B199" s="76">
        <f t="shared" si="0"/>
        <v>5780.384058366369</v>
      </c>
      <c r="C199" s="76">
        <f>A199*Sheet1!D29</f>
        <v>2535</v>
      </c>
      <c r="E199" s="76">
        <f t="shared" si="1"/>
        <v>3245.3840583663687</v>
      </c>
      <c r="O199" s="76">
        <f>Sheet1!F65</f>
        <v>8.534869318517735</v>
      </c>
    </row>
    <row r="200" spans="1:15" ht="12.75">
      <c r="A200">
        <v>19.6</v>
      </c>
      <c r="B200" s="76">
        <f t="shared" si="0"/>
        <v>5826.755397401774</v>
      </c>
      <c r="C200" s="76">
        <f>A200*Sheet1!D29</f>
        <v>2548</v>
      </c>
      <c r="E200" s="76">
        <f t="shared" si="1"/>
        <v>3278.7553974017737</v>
      </c>
      <c r="O200" s="76">
        <f>Sheet1!F65</f>
        <v>8.534869318517735</v>
      </c>
    </row>
    <row r="201" spans="1:15" ht="12.75">
      <c r="A201">
        <v>19.7</v>
      </c>
      <c r="B201" s="76">
        <f t="shared" si="0"/>
        <v>5873.297433823547</v>
      </c>
      <c r="C201" s="76">
        <f>A201*Sheet1!D29</f>
        <v>2561</v>
      </c>
      <c r="E201" s="76">
        <f t="shared" si="1"/>
        <v>3312.2974338235476</v>
      </c>
      <c r="O201" s="76">
        <f>Sheet1!F65</f>
        <v>8.534869318517735</v>
      </c>
    </row>
    <row r="202" spans="1:15" ht="12.75">
      <c r="A202">
        <v>19.8</v>
      </c>
      <c r="B202" s="76">
        <f t="shared" si="0"/>
        <v>5920.010167631694</v>
      </c>
      <c r="C202" s="76">
        <f>A202*Sheet1!D29</f>
        <v>2574</v>
      </c>
      <c r="E202" s="76">
        <f t="shared" si="1"/>
        <v>3346.010167631693</v>
      </c>
      <c r="O202" s="76">
        <f>Sheet1!F65</f>
        <v>8.534869318517735</v>
      </c>
    </row>
    <row r="203" spans="1:15" ht="12.75">
      <c r="A203">
        <v>19.9</v>
      </c>
      <c r="B203" s="76">
        <f t="shared" si="0"/>
        <v>5966.893598826207</v>
      </c>
      <c r="C203" s="76">
        <f>A203*Sheet1!D29</f>
        <v>2587</v>
      </c>
      <c r="E203" s="76">
        <f t="shared" si="1"/>
        <v>3379.893598826208</v>
      </c>
      <c r="O203" s="76">
        <f>Sheet1!F65</f>
        <v>8.534869318517735</v>
      </c>
    </row>
    <row r="204" spans="1:15" ht="12.75">
      <c r="A204">
        <v>20</v>
      </c>
      <c r="B204" s="76">
        <f t="shared" si="0"/>
        <v>6013.947727407094</v>
      </c>
      <c r="C204" s="76">
        <f>A204*Sheet1!D29</f>
        <v>2600</v>
      </c>
      <c r="E204" s="76">
        <f t="shared" si="1"/>
        <v>3413.947727407094</v>
      </c>
      <c r="O204" s="76">
        <f>Sheet1!F65</f>
        <v>8.534869318517735</v>
      </c>
    </row>
    <row r="205" spans="1:15" ht="12.75">
      <c r="A205">
        <v>20.5</v>
      </c>
      <c r="B205" s="76">
        <f t="shared" si="0"/>
        <v>6251.778831107078</v>
      </c>
      <c r="C205" s="76">
        <f>A205*Sheet1!D29</f>
        <v>2665</v>
      </c>
      <c r="E205" s="76">
        <f t="shared" si="1"/>
        <v>3586.778831107078</v>
      </c>
      <c r="O205" s="76">
        <f>Sheet1!F65</f>
        <v>8.534869318517735</v>
      </c>
    </row>
    <row r="206" spans="1:15" ht="12.75">
      <c r="A206">
        <v>21</v>
      </c>
      <c r="B206" s="76">
        <f t="shared" si="0"/>
        <v>6493.877369466321</v>
      </c>
      <c r="C206" s="76">
        <f>A206*Sheet1!D29</f>
        <v>2730</v>
      </c>
      <c r="E206" s="76">
        <f t="shared" si="1"/>
        <v>3763.8773694663214</v>
      </c>
      <c r="O206" s="76">
        <f>Sheet1!F65</f>
        <v>8.534869318517735</v>
      </c>
    </row>
    <row r="207" spans="1:15" ht="12.75">
      <c r="A207">
        <v>21.5</v>
      </c>
      <c r="B207" s="76">
        <f t="shared" si="0"/>
        <v>6740.243342484823</v>
      </c>
      <c r="C207" s="76">
        <f>A207*Sheet1!D29</f>
        <v>2795</v>
      </c>
      <c r="E207" s="76">
        <f t="shared" si="1"/>
        <v>3945.243342484823</v>
      </c>
      <c r="O207" s="76">
        <f>Sheet1!F65</f>
        <v>8.534869318517735</v>
      </c>
    </row>
    <row r="208" spans="1:15" ht="12.75">
      <c r="A208">
        <v>22</v>
      </c>
      <c r="B208" s="76">
        <f t="shared" si="0"/>
        <v>6990.876750162584</v>
      </c>
      <c r="C208" s="76">
        <f>A208*Sheet1!D29</f>
        <v>2860</v>
      </c>
      <c r="E208" s="76">
        <f t="shared" si="1"/>
        <v>4130.876750162584</v>
      </c>
      <c r="O208" s="76">
        <f>Sheet1!F65</f>
        <v>8.534869318517735</v>
      </c>
    </row>
    <row r="209" spans="1:15" ht="12.75">
      <c r="A209">
        <v>22.5</v>
      </c>
      <c r="B209" s="76">
        <f t="shared" si="0"/>
        <v>7245.777592499603</v>
      </c>
      <c r="C209" s="76">
        <f>A209*Sheet1!D29</f>
        <v>2925</v>
      </c>
      <c r="E209" s="76">
        <f t="shared" si="1"/>
        <v>4320.777592499603</v>
      </c>
      <c r="O209" s="76">
        <f>Sheet1!F65</f>
        <v>8.534869318517735</v>
      </c>
    </row>
    <row r="210" spans="1:15" ht="12.75">
      <c r="A210">
        <v>23</v>
      </c>
      <c r="B210" s="76">
        <f t="shared" si="0"/>
        <v>7504.945869495882</v>
      </c>
      <c r="C210" s="76">
        <f>A210*Sheet1!D29</f>
        <v>2990</v>
      </c>
      <c r="E210" s="76">
        <f t="shared" si="1"/>
        <v>4514.945869495882</v>
      </c>
      <c r="O210" s="76">
        <f>Sheet1!F65</f>
        <v>8.534869318517735</v>
      </c>
    </row>
    <row r="211" spans="1:15" ht="12.75">
      <c r="A211">
        <v>23.5</v>
      </c>
      <c r="B211" s="76">
        <f t="shared" si="0"/>
        <v>7768.38158115142</v>
      </c>
      <c r="C211" s="76">
        <f>A211*Sheet1!D29</f>
        <v>3055</v>
      </c>
      <c r="E211" s="76">
        <f t="shared" si="1"/>
        <v>4713.38158115142</v>
      </c>
      <c r="O211" s="76">
        <f>Sheet1!F65</f>
        <v>8.534869318517735</v>
      </c>
    </row>
    <row r="212" spans="1:15" ht="12.75">
      <c r="A212">
        <v>24</v>
      </c>
      <c r="B212" s="76">
        <f t="shared" si="0"/>
        <v>8036.084727466216</v>
      </c>
      <c r="C212" s="76">
        <f>A212*Sheet1!D29</f>
        <v>3120</v>
      </c>
      <c r="E212" s="76">
        <f t="shared" si="1"/>
        <v>4916.084727466216</v>
      </c>
      <c r="O212" s="76">
        <f>Sheet1!F65</f>
        <v>8.534869318517735</v>
      </c>
    </row>
    <row r="213" spans="1:15" ht="12.75">
      <c r="A213">
        <v>24.5</v>
      </c>
      <c r="B213" s="76">
        <f t="shared" si="0"/>
        <v>8308.05530844027</v>
      </c>
      <c r="C213" s="76">
        <f>A213*Sheet1!D29</f>
        <v>3185</v>
      </c>
      <c r="E213" s="76">
        <f t="shared" si="1"/>
        <v>5123.055308440271</v>
      </c>
      <c r="O213" s="76">
        <f>Sheet1!F65</f>
        <v>8.534869318517735</v>
      </c>
    </row>
    <row r="214" spans="1:15" ht="12.75">
      <c r="A214">
        <v>25</v>
      </c>
      <c r="B214" s="76">
        <f t="shared" si="0"/>
        <v>8584.293324073584</v>
      </c>
      <c r="C214" s="76">
        <f>A214*Sheet1!D29</f>
        <v>3250</v>
      </c>
      <c r="E214" s="76">
        <f t="shared" si="1"/>
        <v>5334.293324073585</v>
      </c>
      <c r="O214" s="76">
        <f>Sheet1!F65</f>
        <v>8.534869318517735</v>
      </c>
    </row>
    <row r="215" spans="1:15" ht="12.75">
      <c r="A215">
        <v>25.5</v>
      </c>
      <c r="B215" s="76">
        <f t="shared" si="0"/>
        <v>8864.798774366158</v>
      </c>
      <c r="C215" s="76">
        <f>A215*Sheet1!D29</f>
        <v>3315</v>
      </c>
      <c r="E215" s="76">
        <f t="shared" si="1"/>
        <v>5549.798774366157</v>
      </c>
      <c r="O215" s="76">
        <f>Sheet1!F65</f>
        <v>8.534869318517735</v>
      </c>
    </row>
    <row r="216" spans="1:15" ht="12.75">
      <c r="A216">
        <v>26</v>
      </c>
      <c r="B216" s="76">
        <f t="shared" si="0"/>
        <v>9149.57165931799</v>
      </c>
      <c r="C216" s="76">
        <f>A216*Sheet1!D29</f>
        <v>3380</v>
      </c>
      <c r="E216" s="76">
        <f t="shared" si="1"/>
        <v>5769.5716593179895</v>
      </c>
      <c r="O216" s="76">
        <f>Sheet1!F65</f>
        <v>8.534869318517735</v>
      </c>
    </row>
    <row r="217" spans="1:15" ht="12.75">
      <c r="A217">
        <v>26.5</v>
      </c>
      <c r="B217" s="76">
        <f t="shared" si="0"/>
        <v>9438.611978929079</v>
      </c>
      <c r="C217" s="76">
        <f>A217*Sheet1!D29</f>
        <v>3445</v>
      </c>
      <c r="E217" s="76">
        <f t="shared" si="1"/>
        <v>5993.61197892908</v>
      </c>
      <c r="O217" s="76">
        <f>Sheet1!F65</f>
        <v>8.534869318517735</v>
      </c>
    </row>
    <row r="218" spans="1:15" ht="12.75">
      <c r="A218">
        <v>27</v>
      </c>
      <c r="B218" s="76">
        <f t="shared" si="0"/>
        <v>9731.91973319943</v>
      </c>
      <c r="C218" s="76">
        <f>A218*Sheet1!D29</f>
        <v>3510</v>
      </c>
      <c r="E218" s="76">
        <f t="shared" si="1"/>
        <v>6221.919733199429</v>
      </c>
      <c r="O218" s="76">
        <f>Sheet1!F65</f>
        <v>8.534869318517735</v>
      </c>
    </row>
    <row r="219" spans="1:15" ht="12.75">
      <c r="A219">
        <v>27.5</v>
      </c>
      <c r="B219" s="76">
        <f t="shared" si="0"/>
        <v>10029.494922129037</v>
      </c>
      <c r="C219" s="76">
        <f>A219*Sheet1!D29</f>
        <v>3575</v>
      </c>
      <c r="E219" s="76">
        <f t="shared" si="1"/>
        <v>6454.494922129037</v>
      </c>
      <c r="O219" s="76">
        <f>Sheet1!F65</f>
        <v>8.534869318517735</v>
      </c>
    </row>
    <row r="220" spans="1:15" ht="12.75">
      <c r="A220">
        <v>28</v>
      </c>
      <c r="B220" s="76">
        <f t="shared" si="0"/>
        <v>10331.337545717905</v>
      </c>
      <c r="C220" s="76">
        <f>A220*Sheet1!D29</f>
        <v>3640</v>
      </c>
      <c r="E220" s="76">
        <f t="shared" si="1"/>
        <v>6691.3375457179045</v>
      </c>
      <c r="O220" s="76">
        <f>Sheet1!F65</f>
        <v>8.534869318517735</v>
      </c>
    </row>
    <row r="221" spans="1:15" ht="12.75">
      <c r="A221">
        <v>28.5</v>
      </c>
      <c r="B221" s="76">
        <f t="shared" si="0"/>
        <v>10637.44760396603</v>
      </c>
      <c r="C221" s="76">
        <f>A221*Sheet1!D29</f>
        <v>3705</v>
      </c>
      <c r="E221" s="76">
        <f t="shared" si="1"/>
        <v>6932.44760396603</v>
      </c>
      <c r="O221" s="76">
        <f>Sheet1!F65</f>
        <v>8.534869318517735</v>
      </c>
    </row>
    <row r="222" spans="1:15" ht="12.75">
      <c r="A222">
        <v>29</v>
      </c>
      <c r="B222" s="76">
        <f t="shared" si="0"/>
        <v>10947.825096873416</v>
      </c>
      <c r="C222" s="76">
        <f>A222*Sheet1!D29</f>
        <v>3770</v>
      </c>
      <c r="E222" s="76">
        <f t="shared" si="1"/>
        <v>7177.8250968734155</v>
      </c>
      <c r="O222" s="76">
        <f>Sheet1!F65</f>
        <v>8.534869318517735</v>
      </c>
    </row>
    <row r="223" spans="1:15" ht="12.75">
      <c r="A223">
        <v>29.5</v>
      </c>
      <c r="B223" s="76">
        <f t="shared" si="0"/>
        <v>11262.47002444006</v>
      </c>
      <c r="C223" s="76">
        <f>A223*Sheet1!D29</f>
        <v>3835</v>
      </c>
      <c r="E223" s="76">
        <f t="shared" si="1"/>
        <v>7427.470024440059</v>
      </c>
      <c r="O223" s="76">
        <f>Sheet1!F65</f>
        <v>8.534869318517735</v>
      </c>
    </row>
    <row r="224" spans="1:15" ht="12.75">
      <c r="A224">
        <v>30</v>
      </c>
      <c r="B224" s="76">
        <f t="shared" si="0"/>
        <v>11581.382386665962</v>
      </c>
      <c r="C224" s="76">
        <f>A224*Sheet1!D29</f>
        <v>3900</v>
      </c>
      <c r="E224" s="76">
        <f t="shared" si="1"/>
        <v>7681.382386665962</v>
      </c>
      <c r="O224" s="76">
        <f>Sheet1!F65</f>
        <v>8.534869318517735</v>
      </c>
    </row>
    <row r="225" spans="1:15" ht="12.75">
      <c r="A225">
        <v>30.5</v>
      </c>
      <c r="B225" s="76">
        <f t="shared" si="0"/>
        <v>11904.562183551123</v>
      </c>
      <c r="C225" s="76">
        <f>A225*Sheet1!D29</f>
        <v>3965</v>
      </c>
      <c r="E225" s="76">
        <f t="shared" si="1"/>
        <v>7939.562183551123</v>
      </c>
      <c r="O225" s="76">
        <f>Sheet1!F65</f>
        <v>8.534869318517735</v>
      </c>
    </row>
    <row r="226" spans="1:15" ht="12.75">
      <c r="A226">
        <v>31</v>
      </c>
      <c r="B226" s="76">
        <f t="shared" si="0"/>
        <v>12232.009415095543</v>
      </c>
      <c r="C226" s="76">
        <f>A226*Sheet1!D29</f>
        <v>4030</v>
      </c>
      <c r="E226" s="76">
        <f t="shared" si="1"/>
        <v>8202.009415095543</v>
      </c>
      <c r="O226" s="76">
        <f>Sheet1!F65</f>
        <v>8.534869318517735</v>
      </c>
    </row>
    <row r="227" spans="1:15" ht="12.75">
      <c r="A227">
        <v>31.5</v>
      </c>
      <c r="B227" s="76">
        <f t="shared" si="0"/>
        <v>12563.724081299222</v>
      </c>
      <c r="C227" s="76">
        <f>A227*Sheet1!D29</f>
        <v>4095</v>
      </c>
      <c r="E227" s="76">
        <f t="shared" si="1"/>
        <v>8468.724081299222</v>
      </c>
      <c r="O227" s="76">
        <f>Sheet1!F65</f>
        <v>8.534869318517735</v>
      </c>
    </row>
    <row r="228" spans="1:15" ht="12.75">
      <c r="A228">
        <v>32</v>
      </c>
      <c r="B228" s="76">
        <f t="shared" si="0"/>
        <v>12899.706182162161</v>
      </c>
      <c r="C228" s="76">
        <f>A228*Sheet1!D29</f>
        <v>4160</v>
      </c>
      <c r="E228" s="76">
        <f t="shared" si="1"/>
        <v>8739.706182162161</v>
      </c>
      <c r="O228" s="76">
        <f>Sheet1!F65</f>
        <v>8.534869318517735</v>
      </c>
    </row>
    <row r="229" spans="1:15" ht="12.75">
      <c r="A229">
        <v>32.5</v>
      </c>
      <c r="B229" s="76">
        <f t="shared" si="0"/>
        <v>13239.955717684357</v>
      </c>
      <c r="C229" s="76">
        <f>A229*Sheet1!D29</f>
        <v>4225</v>
      </c>
      <c r="E229" s="76">
        <f t="shared" si="1"/>
        <v>9014.955717684357</v>
      </c>
      <c r="O229" s="76">
        <f>Sheet1!F65</f>
        <v>8.534869318517735</v>
      </c>
    </row>
    <row r="230" spans="1:15" ht="12.75">
      <c r="A230">
        <v>33</v>
      </c>
      <c r="B230" s="76">
        <f t="shared" si="0"/>
        <v>13584.472687865813</v>
      </c>
      <c r="C230" s="76">
        <f>A230*Sheet1!D29</f>
        <v>4290</v>
      </c>
      <c r="E230" s="76">
        <f t="shared" si="1"/>
        <v>9294.472687865813</v>
      </c>
      <c r="O230" s="76">
        <f>Sheet1!F65</f>
        <v>8.534869318517735</v>
      </c>
    </row>
    <row r="231" spans="1:15" ht="12.75">
      <c r="A231">
        <v>33.5</v>
      </c>
      <c r="B231" s="76">
        <f t="shared" si="0"/>
        <v>13933.257092706528</v>
      </c>
      <c r="C231" s="76">
        <f>A231*Sheet1!D29</f>
        <v>4355</v>
      </c>
      <c r="E231" s="76">
        <f t="shared" si="1"/>
        <v>9578.257092706528</v>
      </c>
      <c r="O231" s="76">
        <f>Sheet1!F65</f>
        <v>8.534869318517735</v>
      </c>
    </row>
    <row r="232" spans="1:15" ht="12.75">
      <c r="A232">
        <v>34</v>
      </c>
      <c r="B232" s="76">
        <f t="shared" si="0"/>
        <v>14286.308932206503</v>
      </c>
      <c r="C232" s="76">
        <f>A232*Sheet1!D29</f>
        <v>4420</v>
      </c>
      <c r="E232" s="76">
        <f t="shared" si="1"/>
        <v>9866.308932206503</v>
      </c>
      <c r="O232" s="76">
        <f>Sheet1!F65</f>
        <v>8.534869318517735</v>
      </c>
    </row>
    <row r="233" spans="1:15" ht="12.75">
      <c r="A233">
        <v>34.5</v>
      </c>
      <c r="B233" s="76">
        <f t="shared" si="0"/>
        <v>14643.628206365735</v>
      </c>
      <c r="C233" s="76">
        <f>A233*Sheet1!D29</f>
        <v>4485</v>
      </c>
      <c r="E233" s="76">
        <f t="shared" si="1"/>
        <v>10158.628206365735</v>
      </c>
      <c r="O233" s="76">
        <f>Sheet1!F65</f>
        <v>8.534869318517735</v>
      </c>
    </row>
    <row r="234" spans="1:15" ht="12.75">
      <c r="A234">
        <v>35</v>
      </c>
      <c r="B234" s="76">
        <f t="shared" si="0"/>
        <v>15005.214915184226</v>
      </c>
      <c r="C234" s="76">
        <f>A234*Sheet1!D29</f>
        <v>4550</v>
      </c>
      <c r="E234" s="76">
        <f t="shared" si="1"/>
        <v>10455.214915184226</v>
      </c>
      <c r="O234" s="76">
        <f>Sheet1!F65</f>
        <v>8.534869318517735</v>
      </c>
    </row>
    <row r="235" spans="1:15" ht="12.75">
      <c r="A235">
        <v>35.5</v>
      </c>
      <c r="B235" s="76">
        <f t="shared" si="0"/>
        <v>15371.069058661977</v>
      </c>
      <c r="C235" s="76">
        <f>A235*Sheet1!D29</f>
        <v>4615</v>
      </c>
      <c r="E235" s="76">
        <f t="shared" si="1"/>
        <v>10756.069058661977</v>
      </c>
      <c r="O235" s="76">
        <f>Sheet1!F65</f>
        <v>8.534869318517735</v>
      </c>
    </row>
    <row r="236" spans="1:15" ht="12.75">
      <c r="A236">
        <v>36</v>
      </c>
      <c r="B236" s="76">
        <f t="shared" si="0"/>
        <v>15741.190636798985</v>
      </c>
      <c r="C236" s="76">
        <f>A236*Sheet1!D29</f>
        <v>4680</v>
      </c>
      <c r="E236" s="76">
        <f t="shared" si="1"/>
        <v>11061.190636798985</v>
      </c>
      <c r="O236" s="76">
        <f>Sheet1!F65</f>
        <v>8.534869318517735</v>
      </c>
    </row>
    <row r="237" spans="1:15" ht="12.75">
      <c r="A237">
        <v>36.5</v>
      </c>
      <c r="B237" s="76">
        <f t="shared" si="0"/>
        <v>16115.579649595253</v>
      </c>
      <c r="C237" s="76">
        <f>A237*Sheet1!D29</f>
        <v>4745</v>
      </c>
      <c r="E237" s="76">
        <f t="shared" si="1"/>
        <v>11370.579649595253</v>
      </c>
      <c r="O237" s="76">
        <f>Sheet1!F65</f>
        <v>8.534869318517735</v>
      </c>
    </row>
    <row r="238" spans="1:15" ht="12.75">
      <c r="A238">
        <v>37</v>
      </c>
      <c r="B238" s="76">
        <f t="shared" si="0"/>
        <v>16494.23609705078</v>
      </c>
      <c r="C238" s="76">
        <f>A238*Sheet1!D29</f>
        <v>4810</v>
      </c>
      <c r="E238" s="76">
        <f t="shared" si="1"/>
        <v>11684.23609705078</v>
      </c>
      <c r="O238" s="76">
        <f>Sheet1!F65</f>
        <v>8.534869318517735</v>
      </c>
    </row>
    <row r="239" spans="1:15" ht="12.75">
      <c r="A239">
        <v>37.5</v>
      </c>
      <c r="B239" s="76">
        <f t="shared" si="0"/>
        <v>16877.159979165564</v>
      </c>
      <c r="C239" s="76">
        <f>A239*Sheet1!D29</f>
        <v>4875</v>
      </c>
      <c r="E239" s="76">
        <f t="shared" si="1"/>
        <v>12002.159979165564</v>
      </c>
      <c r="O239" s="76">
        <f>Sheet1!F65</f>
        <v>8.534869318517735</v>
      </c>
    </row>
    <row r="240" spans="1:15" ht="12.75">
      <c r="A240">
        <v>38</v>
      </c>
      <c r="B240" s="76">
        <f t="shared" si="0"/>
        <v>17264.35129593961</v>
      </c>
      <c r="C240" s="76">
        <f>A240*Sheet1!D29</f>
        <v>4940</v>
      </c>
      <c r="E240" s="76">
        <f t="shared" si="1"/>
        <v>12324.35129593961</v>
      </c>
      <c r="O240" s="76">
        <f>Sheet1!F65</f>
        <v>8.534869318517735</v>
      </c>
    </row>
    <row r="241" spans="1:15" ht="12.75">
      <c r="A241">
        <v>38.5</v>
      </c>
      <c r="B241" s="76">
        <f t="shared" si="0"/>
        <v>17655.810047372914</v>
      </c>
      <c r="C241" s="76">
        <f>A241*Sheet1!D29</f>
        <v>5005</v>
      </c>
      <c r="E241" s="76">
        <f t="shared" si="1"/>
        <v>12650.810047372914</v>
      </c>
      <c r="O241" s="76">
        <f>Sheet1!F65</f>
        <v>8.534869318517735</v>
      </c>
    </row>
    <row r="242" spans="1:15" ht="12.75">
      <c r="A242">
        <v>39</v>
      </c>
      <c r="B242" s="76">
        <f t="shared" si="0"/>
        <v>18051.536233465475</v>
      </c>
      <c r="C242" s="76">
        <f>A242*Sheet1!D29</f>
        <v>5070</v>
      </c>
      <c r="E242" s="76">
        <f t="shared" si="1"/>
        <v>12981.536233465475</v>
      </c>
      <c r="O242" s="76">
        <f>Sheet1!F65</f>
        <v>8.534869318517735</v>
      </c>
    </row>
    <row r="243" spans="1:15" ht="12.75">
      <c r="A243">
        <v>39.5</v>
      </c>
      <c r="B243" s="76">
        <f t="shared" si="0"/>
        <v>18451.529854217297</v>
      </c>
      <c r="C243" s="76">
        <f>A243*Sheet1!D29</f>
        <v>5135</v>
      </c>
      <c r="E243" s="76">
        <f t="shared" si="1"/>
        <v>13316.529854217297</v>
      </c>
      <c r="O243" s="76">
        <f>Sheet1!F65</f>
        <v>8.534869318517735</v>
      </c>
    </row>
    <row r="244" spans="1:15" ht="12.75">
      <c r="A244">
        <v>40</v>
      </c>
      <c r="B244" s="76">
        <f t="shared" si="0"/>
        <v>18855.790909628377</v>
      </c>
      <c r="C244" s="76">
        <f>A244*Sheet1!D29</f>
        <v>5200</v>
      </c>
      <c r="E244" s="76">
        <f t="shared" si="1"/>
        <v>13655.790909628377</v>
      </c>
      <c r="O244" s="76">
        <f>Sheet1!F65</f>
        <v>8.534869318517735</v>
      </c>
    </row>
    <row r="245" spans="1:15" ht="12.75">
      <c r="A245">
        <v>40.5</v>
      </c>
      <c r="B245" s="76">
        <f t="shared" si="0"/>
        <v>19264.319399698717</v>
      </c>
      <c r="C245" s="76">
        <f>A245*Sheet1!D29</f>
        <v>5265</v>
      </c>
      <c r="E245" s="76">
        <f t="shared" si="1"/>
        <v>13999.319399698716</v>
      </c>
      <c r="O245" s="76">
        <f>Sheet1!F65</f>
        <v>8.534869318517735</v>
      </c>
    </row>
    <row r="246" spans="1:15" ht="12.75">
      <c r="A246">
        <v>41</v>
      </c>
      <c r="B246" s="76">
        <f t="shared" si="0"/>
        <v>19677.115324428312</v>
      </c>
      <c r="C246" s="76">
        <f>A246*Sheet1!D29</f>
        <v>5330</v>
      </c>
      <c r="E246" s="76">
        <f t="shared" si="1"/>
        <v>14347.115324428312</v>
      </c>
      <c r="O246" s="76">
        <f>Sheet1!F65</f>
        <v>8.534869318517735</v>
      </c>
    </row>
    <row r="247" spans="1:15" ht="12.75">
      <c r="A247">
        <v>41.5</v>
      </c>
      <c r="B247" s="76">
        <f t="shared" si="0"/>
        <v>20094.17868381717</v>
      </c>
      <c r="C247" s="76">
        <f>A247*Sheet1!D29</f>
        <v>5395</v>
      </c>
      <c r="E247" s="76">
        <f t="shared" si="1"/>
        <v>14699.17868381717</v>
      </c>
      <c r="O247" s="76">
        <f>Sheet1!F65</f>
        <v>8.534869318517735</v>
      </c>
    </row>
    <row r="248" spans="1:15" ht="12.75">
      <c r="A248">
        <v>42</v>
      </c>
      <c r="B248" s="76">
        <f t="shared" si="0"/>
        <v>20515.509477865286</v>
      </c>
      <c r="C248" s="76">
        <f>A248*Sheet1!D29</f>
        <v>5460</v>
      </c>
      <c r="E248" s="76">
        <f t="shared" si="1"/>
        <v>15055.509477865286</v>
      </c>
      <c r="O248" s="76">
        <f>Sheet1!F65</f>
        <v>8.534869318517735</v>
      </c>
    </row>
    <row r="249" spans="1:15" ht="12.75">
      <c r="A249">
        <v>42.5</v>
      </c>
      <c r="B249" s="76">
        <f t="shared" si="0"/>
        <v>20941.107706572657</v>
      </c>
      <c r="C249" s="76">
        <f>A249*Sheet1!D29</f>
        <v>5525</v>
      </c>
      <c r="E249" s="76">
        <f t="shared" si="1"/>
        <v>15416.107706572659</v>
      </c>
      <c r="O249" s="76">
        <f>Sheet1!F65</f>
        <v>8.534869318517735</v>
      </c>
    </row>
    <row r="250" spans="1:15" ht="12.75">
      <c r="A250">
        <v>43</v>
      </c>
      <c r="B250" s="76">
        <f t="shared" si="0"/>
        <v>21370.973369939293</v>
      </c>
      <c r="C250" s="76">
        <f>A250*Sheet1!D29</f>
        <v>5590</v>
      </c>
      <c r="E250" s="76">
        <f t="shared" si="1"/>
        <v>15780.973369939293</v>
      </c>
      <c r="O250" s="76">
        <f>Sheet1!F65</f>
        <v>8.534869318517735</v>
      </c>
    </row>
    <row r="251" spans="1:15" ht="12.75">
      <c r="A251">
        <v>43.5</v>
      </c>
      <c r="B251" s="76">
        <f t="shared" si="0"/>
        <v>21805.106467965183</v>
      </c>
      <c r="C251" s="76">
        <f>A251*Sheet1!D29</f>
        <v>5655</v>
      </c>
      <c r="E251" s="76">
        <f t="shared" si="1"/>
        <v>16150.106467965184</v>
      </c>
      <c r="O251" s="76">
        <f>Sheet1!F65</f>
        <v>8.534869318517735</v>
      </c>
    </row>
    <row r="252" spans="1:15" ht="12.75">
      <c r="A252">
        <v>44</v>
      </c>
      <c r="B252" s="76">
        <f t="shared" si="0"/>
        <v>22243.507000650337</v>
      </c>
      <c r="C252" s="76">
        <f>A252*Sheet1!D29</f>
        <v>5720</v>
      </c>
      <c r="E252" s="76">
        <f t="shared" si="1"/>
        <v>16523.507000650337</v>
      </c>
      <c r="O252" s="76">
        <f>Sheet1!F65</f>
        <v>8.534869318517735</v>
      </c>
    </row>
    <row r="253" spans="1:15" ht="12.75">
      <c r="A253">
        <v>44.5</v>
      </c>
      <c r="B253" s="76">
        <f t="shared" si="0"/>
        <v>22686.174967994746</v>
      </c>
      <c r="C253" s="76">
        <f>A253*Sheet1!D29</f>
        <v>5785</v>
      </c>
      <c r="E253" s="76">
        <f t="shared" si="1"/>
        <v>16901.174967994746</v>
      </c>
      <c r="O253" s="76">
        <f>Sheet1!F65</f>
        <v>8.534869318517735</v>
      </c>
    </row>
    <row r="254" spans="1:15" ht="12.75">
      <c r="A254">
        <v>45</v>
      </c>
      <c r="B254" s="76">
        <f t="shared" si="0"/>
        <v>23133.110369998412</v>
      </c>
      <c r="C254" s="76">
        <f>A254*Sheet1!D29</f>
        <v>5850</v>
      </c>
      <c r="E254" s="76">
        <f t="shared" si="1"/>
        <v>17283.110369998412</v>
      </c>
      <c r="O254" s="76">
        <f>Sheet1!F65</f>
        <v>8.534869318517735</v>
      </c>
    </row>
    <row r="255" spans="1:15" ht="12.75">
      <c r="A255">
        <v>45.5</v>
      </c>
      <c r="B255" s="76">
        <f t="shared" si="0"/>
        <v>23584.31320666134</v>
      </c>
      <c r="C255" s="76">
        <f>A255*Sheet1!D29</f>
        <v>5915</v>
      </c>
      <c r="E255" s="76">
        <f t="shared" si="1"/>
        <v>17669.31320666134</v>
      </c>
      <c r="O255" s="76">
        <f>Sheet1!F65</f>
        <v>8.534869318517735</v>
      </c>
    </row>
    <row r="256" spans="1:15" ht="12.75">
      <c r="A256">
        <v>46</v>
      </c>
      <c r="B256" s="76">
        <f t="shared" si="0"/>
        <v>24039.78347798353</v>
      </c>
      <c r="C256" s="76">
        <f>A256*Sheet1!D29</f>
        <v>5980</v>
      </c>
      <c r="E256" s="76">
        <f t="shared" si="1"/>
        <v>18059.78347798353</v>
      </c>
      <c r="O256" s="76">
        <f>Sheet1!F65</f>
        <v>8.534869318517735</v>
      </c>
    </row>
    <row r="257" spans="1:15" ht="12.75">
      <c r="A257">
        <v>46.5</v>
      </c>
      <c r="B257" s="76">
        <f t="shared" si="0"/>
        <v>24499.521183964975</v>
      </c>
      <c r="C257" s="76">
        <f>A257*Sheet1!D29</f>
        <v>6045</v>
      </c>
      <c r="E257" s="76">
        <f t="shared" si="1"/>
        <v>18454.521183964975</v>
      </c>
      <c r="O257" s="76">
        <f>Sheet1!F65</f>
        <v>8.534869318517735</v>
      </c>
    </row>
    <row r="258" spans="1:15" ht="12.75">
      <c r="A258">
        <v>47</v>
      </c>
      <c r="B258" s="76">
        <f t="shared" si="0"/>
        <v>24963.52632460568</v>
      </c>
      <c r="C258" s="76">
        <f>A258*Sheet1!D29</f>
        <v>6110</v>
      </c>
      <c r="E258" s="76">
        <f t="shared" si="1"/>
        <v>18853.52632460568</v>
      </c>
      <c r="O258" s="76">
        <f>Sheet1!F65</f>
        <v>8.534869318517735</v>
      </c>
    </row>
    <row r="259" spans="1:15" ht="12.75">
      <c r="A259">
        <v>47.5</v>
      </c>
      <c r="B259" s="76">
        <f t="shared" si="0"/>
        <v>25431.79889990564</v>
      </c>
      <c r="C259" s="76">
        <f>A259*Sheet1!D29</f>
        <v>6175</v>
      </c>
      <c r="E259" s="76">
        <f t="shared" si="1"/>
        <v>19256.79889990564</v>
      </c>
      <c r="O259" s="76">
        <f>Sheet1!F65</f>
        <v>8.534869318517735</v>
      </c>
    </row>
    <row r="260" spans="1:15" ht="12.75">
      <c r="A260">
        <v>48</v>
      </c>
      <c r="B260" s="76">
        <f t="shared" si="0"/>
        <v>25904.338909864862</v>
      </c>
      <c r="C260" s="76">
        <f>A260*Sheet1!D29</f>
        <v>6240</v>
      </c>
      <c r="E260" s="76">
        <f t="shared" si="1"/>
        <v>19664.338909864862</v>
      </c>
      <c r="O260" s="76">
        <f>Sheet1!F65</f>
        <v>8.534869318517735</v>
      </c>
    </row>
    <row r="261" spans="1:15" ht="12.75">
      <c r="A261">
        <v>48.5</v>
      </c>
      <c r="B261" s="76">
        <f t="shared" si="0"/>
        <v>26381.146354483342</v>
      </c>
      <c r="C261" s="76">
        <f>A261*Sheet1!D29</f>
        <v>6305</v>
      </c>
      <c r="E261" s="76">
        <f t="shared" si="1"/>
        <v>20076.146354483342</v>
      </c>
      <c r="O261" s="76">
        <f>Sheet1!F65</f>
        <v>8.534869318517735</v>
      </c>
    </row>
    <row r="262" spans="1:15" ht="12.75">
      <c r="A262">
        <v>49</v>
      </c>
      <c r="B262" s="76">
        <f t="shared" si="0"/>
        <v>26862.221233761084</v>
      </c>
      <c r="C262" s="76">
        <f>A262*Sheet1!D29</f>
        <v>6370</v>
      </c>
      <c r="E262" s="76">
        <f t="shared" si="1"/>
        <v>20492.221233761084</v>
      </c>
      <c r="O262" s="76">
        <f>Sheet1!F65</f>
        <v>8.534869318517735</v>
      </c>
    </row>
    <row r="263" spans="1:15" ht="12.75">
      <c r="A263">
        <v>49.5</v>
      </c>
      <c r="B263" s="76">
        <f t="shared" si="0"/>
        <v>27347.563547698082</v>
      </c>
      <c r="C263" s="76">
        <f>A263*Sheet1!D29</f>
        <v>6435</v>
      </c>
      <c r="E263" s="76">
        <f t="shared" si="1"/>
        <v>20912.563547698082</v>
      </c>
      <c r="O263" s="76">
        <f>Sheet1!F65</f>
        <v>8.534869318517735</v>
      </c>
    </row>
    <row r="264" spans="1:15" ht="12.75">
      <c r="A264">
        <v>50</v>
      </c>
      <c r="B264" s="76">
        <f t="shared" si="0"/>
        <v>27837.17329629434</v>
      </c>
      <c r="C264" s="76">
        <f>A264*Sheet1!D29</f>
        <v>6500</v>
      </c>
      <c r="E264" s="76">
        <f t="shared" si="1"/>
        <v>21337.17329629434</v>
      </c>
      <c r="O264" s="76">
        <f>Sheet1!F65</f>
        <v>8.534869318517735</v>
      </c>
    </row>
    <row r="265" spans="1:15" ht="12.75">
      <c r="A265">
        <v>51</v>
      </c>
      <c r="B265" s="76">
        <f t="shared" si="0"/>
        <v>28829.195097464628</v>
      </c>
      <c r="C265" s="76">
        <f>A265*Sheet1!D29</f>
        <v>6630</v>
      </c>
      <c r="E265" s="76">
        <f t="shared" si="1"/>
        <v>22199.195097464628</v>
      </c>
      <c r="O265" s="76">
        <f>Sheet1!F65</f>
        <v>8.534869318517735</v>
      </c>
    </row>
    <row r="266" spans="1:15" ht="12.75">
      <c r="A266">
        <v>52</v>
      </c>
      <c r="B266" s="76">
        <f t="shared" si="0"/>
        <v>29838.286637271958</v>
      </c>
      <c r="C266" s="76">
        <f>A266*Sheet1!D29</f>
        <v>6760</v>
      </c>
      <c r="E266" s="76">
        <f t="shared" si="1"/>
        <v>23078.286637271958</v>
      </c>
      <c r="O266" s="76">
        <f>Sheet1!F65</f>
        <v>8.534869318517735</v>
      </c>
    </row>
    <row r="267" spans="1:15" ht="12.75">
      <c r="A267">
        <v>53</v>
      </c>
      <c r="B267" s="76">
        <f t="shared" si="0"/>
        <v>30864.44791571632</v>
      </c>
      <c r="C267" s="76">
        <f>A267*Sheet1!D29</f>
        <v>6890</v>
      </c>
      <c r="E267" s="76">
        <f t="shared" si="1"/>
        <v>23974.44791571632</v>
      </c>
      <c r="O267" s="76">
        <f>Sheet1!F65</f>
        <v>8.534869318517735</v>
      </c>
    </row>
    <row r="268" spans="1:15" ht="12.75">
      <c r="A268">
        <v>54</v>
      </c>
      <c r="B268" s="76">
        <f t="shared" si="0"/>
        <v>31907.678932797717</v>
      </c>
      <c r="C268" s="76">
        <f>A268*Sheet1!D29</f>
        <v>7020</v>
      </c>
      <c r="E268" s="76">
        <f t="shared" si="1"/>
        <v>24887.678932797717</v>
      </c>
      <c r="O268" s="76">
        <f>Sheet1!F65</f>
        <v>8.534869318517735</v>
      </c>
    </row>
    <row r="269" spans="1:15" ht="12.75">
      <c r="A269">
        <v>55</v>
      </c>
      <c r="B269" s="76">
        <f t="shared" si="0"/>
        <v>32967.97968851615</v>
      </c>
      <c r="C269" s="76">
        <f>A269*Sheet1!D29</f>
        <v>7150</v>
      </c>
      <c r="E269" s="76">
        <f t="shared" si="1"/>
        <v>25817.97968851615</v>
      </c>
      <c r="O269" s="76">
        <f>Sheet1!F65</f>
        <v>8.534869318517735</v>
      </c>
    </row>
    <row r="270" spans="1:15" ht="12.75">
      <c r="A270">
        <v>56</v>
      </c>
      <c r="B270" s="76">
        <f t="shared" si="0"/>
        <v>34045.35018287162</v>
      </c>
      <c r="C270" s="76">
        <f>A270*Sheet1!D29</f>
        <v>7280</v>
      </c>
      <c r="E270" s="76">
        <f t="shared" si="1"/>
        <v>26765.350182871618</v>
      </c>
      <c r="O270" s="76">
        <f>Sheet1!F65</f>
        <v>8.534869318517735</v>
      </c>
    </row>
    <row r="271" spans="1:15" ht="12.75">
      <c r="A271">
        <v>57</v>
      </c>
      <c r="B271" s="76">
        <f t="shared" si="0"/>
        <v>35139.79041586412</v>
      </c>
      <c r="C271" s="76">
        <f>A271*Sheet1!D29</f>
        <v>7410</v>
      </c>
      <c r="E271" s="76">
        <f t="shared" si="1"/>
        <v>27729.79041586412</v>
      </c>
      <c r="O271" s="76">
        <f>Sheet1!F65</f>
        <v>8.534869318517735</v>
      </c>
    </row>
    <row r="272" spans="1:15" ht="12.75">
      <c r="A272">
        <v>58</v>
      </c>
      <c r="B272" s="76">
        <f t="shared" si="0"/>
        <v>36251.30038749366</v>
      </c>
      <c r="C272" s="76">
        <f>A272*Sheet1!D29</f>
        <v>7540</v>
      </c>
      <c r="E272" s="76">
        <f t="shared" si="1"/>
        <v>28711.300387493662</v>
      </c>
      <c r="O272" s="76">
        <f>Sheet1!F65</f>
        <v>8.534869318517735</v>
      </c>
    </row>
    <row r="273" spans="1:15" ht="12.75">
      <c r="A273">
        <v>59</v>
      </c>
      <c r="B273" s="76">
        <f t="shared" si="0"/>
        <v>37379.88009776024</v>
      </c>
      <c r="C273" s="76">
        <f>A273*Sheet1!D29</f>
        <v>7670</v>
      </c>
      <c r="E273" s="76">
        <f t="shared" si="1"/>
        <v>29709.880097760237</v>
      </c>
      <c r="O273" s="76">
        <f>Sheet1!F65</f>
        <v>8.534869318517735</v>
      </c>
    </row>
    <row r="274" spans="1:15" ht="12.75">
      <c r="A274">
        <v>60</v>
      </c>
      <c r="B274" s="76">
        <f t="shared" si="0"/>
        <v>38525.52954666385</v>
      </c>
      <c r="C274" s="76">
        <f>A274*Sheet1!D29</f>
        <v>7800</v>
      </c>
      <c r="E274" s="76">
        <f t="shared" si="1"/>
        <v>30725.52954666385</v>
      </c>
      <c r="O274" s="76">
        <f>Sheet1!F65</f>
        <v>8.534869318517735</v>
      </c>
    </row>
    <row r="275" spans="1:15" ht="12.75">
      <c r="A275">
        <v>61</v>
      </c>
      <c r="B275" s="76">
        <f t="shared" si="0"/>
        <v>39688.24873420449</v>
      </c>
      <c r="C275" s="76">
        <f>A275*Sheet1!D29</f>
        <v>7930</v>
      </c>
      <c r="E275" s="76">
        <f t="shared" si="1"/>
        <v>31758.24873420449</v>
      </c>
      <c r="O275" s="76">
        <f>Sheet1!F65</f>
        <v>8.534869318517735</v>
      </c>
    </row>
    <row r="276" spans="1:15" ht="12.75">
      <c r="A276">
        <v>62</v>
      </c>
      <c r="B276" s="76">
        <f t="shared" si="0"/>
        <v>40868.03766038217</v>
      </c>
      <c r="C276" s="76">
        <f>A276*Sheet1!D29</f>
        <v>8060</v>
      </c>
      <c r="E276" s="76">
        <f t="shared" si="1"/>
        <v>32808.03766038217</v>
      </c>
      <c r="O276" s="76">
        <f>Sheet1!F65</f>
        <v>8.534869318517735</v>
      </c>
    </row>
    <row r="277" spans="1:15" ht="12.75">
      <c r="A277">
        <v>63</v>
      </c>
      <c r="B277" s="76">
        <f t="shared" si="0"/>
        <v>42064.89632519689</v>
      </c>
      <c r="C277" s="76">
        <f>A277*Sheet1!D29</f>
        <v>8190</v>
      </c>
      <c r="E277" s="76">
        <f t="shared" si="1"/>
        <v>33874.89632519689</v>
      </c>
      <c r="O277" s="76">
        <f>Sheet1!F65</f>
        <v>8.534869318517735</v>
      </c>
    </row>
    <row r="278" spans="1:15" ht="12.75">
      <c r="A278">
        <v>64</v>
      </c>
      <c r="B278" s="76">
        <f t="shared" si="0"/>
        <v>43278.824728648644</v>
      </c>
      <c r="C278" s="76">
        <f>A278*Sheet1!D29</f>
        <v>8320</v>
      </c>
      <c r="E278" s="76">
        <f t="shared" si="1"/>
        <v>34958.824728648644</v>
      </c>
      <c r="O278" s="76">
        <f>Sheet1!F65</f>
        <v>8.534869318517735</v>
      </c>
    </row>
    <row r="279" spans="1:15" ht="12.75">
      <c r="A279">
        <v>65</v>
      </c>
      <c r="B279" s="76">
        <f t="shared" si="0"/>
        <v>44509.82287073743</v>
      </c>
      <c r="C279" s="76">
        <f>A279*Sheet1!D29</f>
        <v>8450</v>
      </c>
      <c r="E279" s="76">
        <f t="shared" si="1"/>
        <v>36059.82287073743</v>
      </c>
      <c r="O279" s="76">
        <f>Sheet1!F65</f>
        <v>8.534869318517735</v>
      </c>
    </row>
    <row r="280" spans="1:15" ht="12.75">
      <c r="A280">
        <v>66</v>
      </c>
      <c r="B280" s="76">
        <f t="shared" si="0"/>
        <v>45757.89075146325</v>
      </c>
      <c r="C280" s="76">
        <f>A280*Sheet1!D29</f>
        <v>8580</v>
      </c>
      <c r="E280" s="76">
        <f t="shared" si="1"/>
        <v>37177.89075146325</v>
      </c>
      <c r="O280" s="76">
        <f>Sheet1!F65</f>
        <v>8.534869318517735</v>
      </c>
    </row>
    <row r="281" spans="1:15" ht="12.75">
      <c r="A281">
        <v>67</v>
      </c>
      <c r="B281" s="76">
        <f t="shared" si="0"/>
        <v>47023.02837082611</v>
      </c>
      <c r="C281" s="76">
        <f>A281*Sheet1!D29</f>
        <v>8710</v>
      </c>
      <c r="E281" s="76">
        <f t="shared" si="1"/>
        <v>38313.02837082611</v>
      </c>
      <c r="O281" s="76">
        <f>Sheet1!F65</f>
        <v>8.534869318517735</v>
      </c>
    </row>
    <row r="282" spans="1:15" ht="12.75">
      <c r="A282">
        <v>68</v>
      </c>
      <c r="B282" s="76">
        <f t="shared" si="0"/>
        <v>48305.23572882601</v>
      </c>
      <c r="C282" s="76">
        <f>A282*Sheet1!D29</f>
        <v>8840</v>
      </c>
      <c r="E282" s="76">
        <f t="shared" si="1"/>
        <v>39465.23572882601</v>
      </c>
      <c r="O282" s="76">
        <f>Sheet1!F65</f>
        <v>8.534869318517735</v>
      </c>
    </row>
    <row r="283" spans="1:15" ht="12.75">
      <c r="A283">
        <v>69</v>
      </c>
      <c r="B283" s="76">
        <f t="shared" si="0"/>
        <v>49604.51282546294</v>
      </c>
      <c r="C283" s="76">
        <f>A283*Sheet1!D29</f>
        <v>8970</v>
      </c>
      <c r="E283" s="76">
        <f t="shared" si="1"/>
        <v>40634.51282546294</v>
      </c>
      <c r="O283" s="76">
        <f>Sheet1!F65</f>
        <v>8.534869318517735</v>
      </c>
    </row>
    <row r="284" spans="1:15" ht="12.75">
      <c r="A284">
        <v>70</v>
      </c>
      <c r="B284" s="76">
        <f t="shared" si="0"/>
        <v>50920.8596607369</v>
      </c>
      <c r="C284" s="76">
        <f>A284*Sheet1!D29</f>
        <v>9100</v>
      </c>
      <c r="E284" s="76">
        <f t="shared" si="1"/>
        <v>41820.8596607369</v>
      </c>
      <c r="O284" s="76">
        <f>Sheet1!F65</f>
        <v>8.534869318517735</v>
      </c>
    </row>
    <row r="285" spans="1:15" ht="12.75">
      <c r="A285">
        <v>71</v>
      </c>
      <c r="B285" s="76">
        <f t="shared" si="0"/>
        <v>52254.27623464791</v>
      </c>
      <c r="C285" s="76">
        <f>A285*Sheet1!D29</f>
        <v>9230</v>
      </c>
      <c r="E285" s="76">
        <f t="shared" si="1"/>
        <v>43024.27623464791</v>
      </c>
      <c r="O285" s="76">
        <f>Sheet1!F65</f>
        <v>8.534869318517735</v>
      </c>
    </row>
    <row r="286" spans="1:15" ht="12.75">
      <c r="A286">
        <v>72</v>
      </c>
      <c r="B286" s="76">
        <f t="shared" si="0"/>
        <v>53604.76254719594</v>
      </c>
      <c r="C286" s="76">
        <f>A286*Sheet1!D29</f>
        <v>9360</v>
      </c>
      <c r="E286" s="76">
        <f t="shared" si="1"/>
        <v>44244.76254719594</v>
      </c>
      <c r="O286" s="76">
        <f>Sheet1!F65</f>
        <v>8.534869318517735</v>
      </c>
    </row>
    <row r="287" spans="1:15" ht="12.75">
      <c r="A287">
        <v>73</v>
      </c>
      <c r="B287" s="76">
        <f t="shared" si="0"/>
        <v>54972.31859838101</v>
      </c>
      <c r="C287" s="76">
        <f>A287*Sheet1!D29</f>
        <v>9490</v>
      </c>
      <c r="E287" s="76">
        <f t="shared" si="1"/>
        <v>45482.31859838101</v>
      </c>
      <c r="O287" s="76">
        <f>Sheet1!F65</f>
        <v>8.534869318517735</v>
      </c>
    </row>
    <row r="288" spans="1:15" ht="12.75">
      <c r="A288">
        <v>74</v>
      </c>
      <c r="B288" s="76">
        <f t="shared" si="0"/>
        <v>56356.94438820312</v>
      </c>
      <c r="C288" s="76">
        <f>A288*Sheet1!D29</f>
        <v>9620</v>
      </c>
      <c r="E288" s="76">
        <f t="shared" si="1"/>
        <v>46736.94438820312</v>
      </c>
      <c r="O288" s="76">
        <f>Sheet1!F65</f>
        <v>8.534869318517735</v>
      </c>
    </row>
    <row r="289" spans="1:15" ht="12.75">
      <c r="A289">
        <v>75</v>
      </c>
      <c r="B289" s="76">
        <f t="shared" si="0"/>
        <v>57758.63991666226</v>
      </c>
      <c r="C289" s="76">
        <f>A289*Sheet1!D29</f>
        <v>9750</v>
      </c>
      <c r="E289" s="76">
        <f t="shared" si="1"/>
        <v>48008.63991666226</v>
      </c>
      <c r="O289" s="76">
        <f>Sheet1!F65</f>
        <v>8.534869318517735</v>
      </c>
    </row>
    <row r="290" spans="1:15" ht="12.75">
      <c r="A290">
        <v>76</v>
      </c>
      <c r="B290" s="76">
        <f t="shared" si="0"/>
        <v>59177.40518375844</v>
      </c>
      <c r="C290" s="76">
        <f>A290*Sheet1!D29</f>
        <v>9880</v>
      </c>
      <c r="E290" s="76">
        <f t="shared" si="1"/>
        <v>49297.40518375844</v>
      </c>
      <c r="O290" s="76">
        <f>Sheet1!F65</f>
        <v>8.534869318517735</v>
      </c>
    </row>
    <row r="291" spans="1:15" ht="12.75">
      <c r="A291">
        <v>77</v>
      </c>
      <c r="B291" s="76">
        <f t="shared" si="0"/>
        <v>60613.240189491655</v>
      </c>
      <c r="C291" s="76">
        <f>A291*Sheet1!D29</f>
        <v>10010</v>
      </c>
      <c r="E291" s="76">
        <f t="shared" si="1"/>
        <v>50603.240189491655</v>
      </c>
      <c r="O291" s="76">
        <f>Sheet1!F65</f>
        <v>8.534869318517735</v>
      </c>
    </row>
    <row r="292" spans="1:15" ht="12.75">
      <c r="A292">
        <v>78</v>
      </c>
      <c r="B292" s="76">
        <f t="shared" si="0"/>
        <v>62066.1449338619</v>
      </c>
      <c r="C292" s="76">
        <f>A292*Sheet1!D29</f>
        <v>10140</v>
      </c>
      <c r="E292" s="76">
        <f t="shared" si="1"/>
        <v>51926.1449338619</v>
      </c>
      <c r="O292" s="76">
        <f>Sheet1!F65</f>
        <v>8.534869318517735</v>
      </c>
    </row>
    <row r="293" spans="1:15" ht="12.75">
      <c r="A293">
        <v>79</v>
      </c>
      <c r="B293" s="76">
        <f t="shared" si="0"/>
        <v>63536.11941686919</v>
      </c>
      <c r="C293" s="76">
        <f>A293*Sheet1!D29</f>
        <v>10270</v>
      </c>
      <c r="E293" s="76">
        <f t="shared" si="1"/>
        <v>53266.11941686919</v>
      </c>
      <c r="O293" s="76">
        <f>Sheet1!F65</f>
        <v>8.534869318517735</v>
      </c>
    </row>
    <row r="294" spans="1:15" ht="12.75">
      <c r="A294">
        <v>80</v>
      </c>
      <c r="B294" s="76">
        <f t="shared" si="0"/>
        <v>65023.163638513506</v>
      </c>
      <c r="C294" s="76">
        <f>A294*Sheet1!D29</f>
        <v>10400</v>
      </c>
      <c r="E294" s="76">
        <f t="shared" si="1"/>
        <v>54623.163638513506</v>
      </c>
      <c r="O294" s="76">
        <f>Sheet1!F65</f>
        <v>8.534869318517735</v>
      </c>
    </row>
    <row r="295" spans="1:15" ht="12.75">
      <c r="A295">
        <v>81</v>
      </c>
      <c r="B295" s="76">
        <f t="shared" si="0"/>
        <v>66527.27759879487</v>
      </c>
      <c r="C295" s="76">
        <f>A295*Sheet1!D29</f>
        <v>10530</v>
      </c>
      <c r="E295" s="76">
        <f t="shared" si="1"/>
        <v>55997.27759879486</v>
      </c>
      <c r="O295" s="76">
        <f>Sheet1!F65</f>
        <v>8.534869318517735</v>
      </c>
    </row>
    <row r="296" spans="1:15" ht="12.75">
      <c r="A296">
        <v>82</v>
      </c>
      <c r="B296" s="76">
        <f t="shared" si="0"/>
        <v>68048.46129771325</v>
      </c>
      <c r="C296" s="76">
        <f>A296*Sheet1!D29</f>
        <v>10660</v>
      </c>
      <c r="E296" s="76">
        <f t="shared" si="1"/>
        <v>57388.46129771325</v>
      </c>
      <c r="O296" s="76">
        <f>Sheet1!F65</f>
        <v>8.534869318517735</v>
      </c>
    </row>
    <row r="297" spans="1:15" ht="12.75">
      <c r="A297">
        <v>83</v>
      </c>
      <c r="B297" s="76">
        <f t="shared" si="0"/>
        <v>69586.71473526867</v>
      </c>
      <c r="C297" s="76">
        <f>A297*Sheet1!D29</f>
        <v>10790</v>
      </c>
      <c r="E297" s="76">
        <f t="shared" si="1"/>
        <v>58796.71473526868</v>
      </c>
      <c r="O297" s="76">
        <f>Sheet1!F65</f>
        <v>8.534869318517735</v>
      </c>
    </row>
    <row r="298" spans="1:15" ht="12.75">
      <c r="A298">
        <v>84</v>
      </c>
      <c r="B298" s="76">
        <f t="shared" si="0"/>
        <v>71142.03791146114</v>
      </c>
      <c r="C298" s="76">
        <f>A298*Sheet1!D29</f>
        <v>10920</v>
      </c>
      <c r="E298" s="76">
        <f t="shared" si="1"/>
        <v>60222.03791146114</v>
      </c>
      <c r="O298" s="76">
        <f>Sheet1!F65</f>
        <v>8.534869318517735</v>
      </c>
    </row>
    <row r="299" spans="1:15" ht="12.75">
      <c r="A299">
        <v>85</v>
      </c>
      <c r="B299" s="76">
        <f t="shared" si="0"/>
        <v>72714.43082629063</v>
      </c>
      <c r="C299" s="76">
        <f>A299*Sheet1!D29</f>
        <v>11050</v>
      </c>
      <c r="E299" s="76">
        <f t="shared" si="1"/>
        <v>61664.430826290634</v>
      </c>
      <c r="O299" s="76">
        <f>Sheet1!F65</f>
        <v>8.534869318517735</v>
      </c>
    </row>
    <row r="300" spans="1:15" ht="12.75">
      <c r="A300">
        <v>86</v>
      </c>
      <c r="B300" s="76">
        <f t="shared" si="0"/>
        <v>74303.89347975717</v>
      </c>
      <c r="C300" s="76">
        <f>A300*Sheet1!D29</f>
        <v>11180</v>
      </c>
      <c r="E300" s="76">
        <f t="shared" si="1"/>
        <v>63123.89347975717</v>
      </c>
      <c r="O300" s="76">
        <f>Sheet1!F65</f>
        <v>8.534869318517735</v>
      </c>
    </row>
    <row r="301" spans="1:15" ht="12.75">
      <c r="A301">
        <v>87</v>
      </c>
      <c r="B301" s="76">
        <f t="shared" si="0"/>
        <v>75910.42587186073</v>
      </c>
      <c r="C301" s="76">
        <f>A301*Sheet1!D29</f>
        <v>11310</v>
      </c>
      <c r="E301" s="76">
        <f t="shared" si="1"/>
        <v>64600.42587186074</v>
      </c>
      <c r="O301" s="76">
        <f>Sheet1!F65</f>
        <v>8.534869318517735</v>
      </c>
    </row>
    <row r="302" spans="1:15" ht="12.75">
      <c r="A302">
        <v>88</v>
      </c>
      <c r="B302" s="76">
        <f t="shared" si="0"/>
        <v>77534.02800260135</v>
      </c>
      <c r="C302" s="76">
        <f>A302*Sheet1!D29</f>
        <v>11440</v>
      </c>
      <c r="E302" s="76">
        <f t="shared" si="1"/>
        <v>66094.02800260135</v>
      </c>
      <c r="O302" s="76">
        <f>Sheet1!F65</f>
        <v>8.534869318517735</v>
      </c>
    </row>
    <row r="303" spans="1:15" ht="12.75">
      <c r="A303">
        <v>89</v>
      </c>
      <c r="B303" s="76">
        <f t="shared" si="0"/>
        <v>79174.69987197898</v>
      </c>
      <c r="C303" s="76">
        <f>A303*Sheet1!D29</f>
        <v>11570</v>
      </c>
      <c r="E303" s="76">
        <f t="shared" si="1"/>
        <v>67604.69987197898</v>
      </c>
      <c r="O303" s="76">
        <f>Sheet1!F65</f>
        <v>8.534869318517735</v>
      </c>
    </row>
    <row r="304" spans="1:15" ht="12.75">
      <c r="A304">
        <v>90</v>
      </c>
      <c r="B304" s="76">
        <f t="shared" si="0"/>
        <v>80832.44147999365</v>
      </c>
      <c r="C304" s="76">
        <f>A304*Sheet1!D29</f>
        <v>11700</v>
      </c>
      <c r="E304" s="76">
        <f t="shared" si="1"/>
        <v>69132.44147999365</v>
      </c>
      <c r="O304" s="76">
        <f>Sheet1!F65</f>
        <v>8.534869318517735</v>
      </c>
    </row>
    <row r="305" spans="1:15" ht="12.75">
      <c r="A305">
        <v>91</v>
      </c>
      <c r="B305" s="76">
        <f t="shared" si="0"/>
        <v>82507.25282664536</v>
      </c>
      <c r="C305" s="76">
        <f>A305*Sheet1!D29</f>
        <v>11830</v>
      </c>
      <c r="E305" s="76">
        <f t="shared" si="1"/>
        <v>70677.25282664536</v>
      </c>
      <c r="O305" s="76">
        <f>Sheet1!F65</f>
        <v>8.534869318517735</v>
      </c>
    </row>
    <row r="306" spans="1:15" ht="12.75">
      <c r="A306">
        <v>92</v>
      </c>
      <c r="B306" s="76">
        <f t="shared" si="0"/>
        <v>84199.13391193411</v>
      </c>
      <c r="C306" s="76">
        <f>A306*Sheet1!D29</f>
        <v>11960</v>
      </c>
      <c r="E306" s="76">
        <f t="shared" si="1"/>
        <v>72239.13391193411</v>
      </c>
      <c r="O306" s="76">
        <f>Sheet1!F65</f>
        <v>8.534869318517735</v>
      </c>
    </row>
    <row r="307" spans="1:15" ht="12.75">
      <c r="A307">
        <v>93</v>
      </c>
      <c r="B307" s="76">
        <f t="shared" si="0"/>
        <v>85908.0847358599</v>
      </c>
      <c r="C307" s="76">
        <f>A307*Sheet1!D29</f>
        <v>12090</v>
      </c>
      <c r="E307" s="76">
        <f t="shared" si="1"/>
        <v>73818.0847358599</v>
      </c>
      <c r="O307" s="76">
        <f>Sheet1!F65</f>
        <v>8.534869318517735</v>
      </c>
    </row>
    <row r="308" spans="1:15" ht="12.75">
      <c r="A308">
        <v>94</v>
      </c>
      <c r="B308" s="76">
        <f t="shared" si="0"/>
        <v>87634.10529842271</v>
      </c>
      <c r="C308" s="76">
        <f>A308*Sheet1!D29</f>
        <v>12220</v>
      </c>
      <c r="E308" s="76">
        <f t="shared" si="1"/>
        <v>75414.10529842271</v>
      </c>
      <c r="O308" s="76">
        <f>Sheet1!F65</f>
        <v>8.534869318517735</v>
      </c>
    </row>
    <row r="309" spans="1:15" ht="12.75">
      <c r="A309">
        <v>95</v>
      </c>
      <c r="B309" s="76">
        <f t="shared" si="0"/>
        <v>89377.19559962256</v>
      </c>
      <c r="C309" s="76">
        <f>A309*Sheet1!D29</f>
        <v>12350</v>
      </c>
      <c r="E309" s="76">
        <f t="shared" si="1"/>
        <v>77027.19559962256</v>
      </c>
      <c r="O309" s="76">
        <f>Sheet1!F65</f>
        <v>8.534869318517735</v>
      </c>
    </row>
    <row r="310" spans="1:15" ht="12.75">
      <c r="A310">
        <v>96</v>
      </c>
      <c r="B310" s="76">
        <f t="shared" si="0"/>
        <v>91137.35563945945</v>
      </c>
      <c r="C310" s="76">
        <f>A310*Sheet1!D29</f>
        <v>12480</v>
      </c>
      <c r="E310" s="76">
        <f t="shared" si="1"/>
        <v>78657.35563945945</v>
      </c>
      <c r="O310" s="76">
        <f>Sheet1!F65</f>
        <v>8.534869318517735</v>
      </c>
    </row>
    <row r="311" spans="1:15" ht="12.75">
      <c r="A311">
        <v>97</v>
      </c>
      <c r="B311" s="76">
        <f t="shared" si="0"/>
        <v>92914.58541793337</v>
      </c>
      <c r="C311" s="76">
        <f>A311*Sheet1!D29</f>
        <v>12610</v>
      </c>
      <c r="E311" s="76">
        <f t="shared" si="1"/>
        <v>80304.58541793337</v>
      </c>
      <c r="O311" s="76">
        <f>Sheet1!F65</f>
        <v>8.534869318517735</v>
      </c>
    </row>
    <row r="312" spans="1:15" ht="12.75">
      <c r="A312">
        <v>98</v>
      </c>
      <c r="B312" s="76">
        <f t="shared" si="0"/>
        <v>94708.88493504433</v>
      </c>
      <c r="C312" s="76">
        <f>A312*Sheet1!D29</f>
        <v>12740</v>
      </c>
      <c r="E312" s="76">
        <f t="shared" si="1"/>
        <v>81968.88493504433</v>
      </c>
      <c r="O312" s="76">
        <f>Sheet1!F65</f>
        <v>8.534869318517735</v>
      </c>
    </row>
    <row r="313" spans="1:15" ht="12.75">
      <c r="A313">
        <v>99</v>
      </c>
      <c r="B313" s="76">
        <f t="shared" si="0"/>
        <v>96520.25419079233</v>
      </c>
      <c r="C313" s="76">
        <f>A313*Sheet1!D29</f>
        <v>12870</v>
      </c>
      <c r="E313" s="76">
        <f t="shared" si="1"/>
        <v>83650.25419079233</v>
      </c>
      <c r="O313" s="76">
        <f>Sheet1!F65</f>
        <v>8.534869318517735</v>
      </c>
    </row>
    <row r="314" spans="1:15" ht="12.75">
      <c r="A314">
        <v>100</v>
      </c>
      <c r="B314" s="76">
        <f t="shared" si="0"/>
        <v>98348.69318517736</v>
      </c>
      <c r="C314" s="76">
        <f>A314*Sheet1!D29</f>
        <v>13000</v>
      </c>
      <c r="E314" s="76">
        <f t="shared" si="1"/>
        <v>85348.69318517736</v>
      </c>
      <c r="O314" s="76">
        <f>Sheet1!F65</f>
        <v>8.534869318517735</v>
      </c>
    </row>
    <row r="315" spans="1:15" ht="12.75">
      <c r="A315">
        <v>105</v>
      </c>
      <c r="B315" s="76">
        <f t="shared" si="0"/>
        <v>107746.93423665804</v>
      </c>
      <c r="C315" s="76">
        <f>A315*Sheet1!D29</f>
        <v>13650</v>
      </c>
      <c r="E315" s="76">
        <f t="shared" si="1"/>
        <v>94096.93423665804</v>
      </c>
      <c r="O315" s="76">
        <f>Sheet1!F65</f>
        <v>8.534869318517735</v>
      </c>
    </row>
    <row r="316" spans="1:15" ht="12.75">
      <c r="A316">
        <v>110</v>
      </c>
      <c r="B316" s="76">
        <f t="shared" si="0"/>
        <v>117571.9187540646</v>
      </c>
      <c r="C316" s="76">
        <f>A316*Sheet1!D29</f>
        <v>14300</v>
      </c>
      <c r="E316" s="76">
        <f t="shared" si="1"/>
        <v>103271.9187540646</v>
      </c>
      <c r="O316" s="76">
        <f>Sheet1!F65</f>
        <v>8.534869318517735</v>
      </c>
    </row>
    <row r="317" spans="1:15" ht="12.75">
      <c r="A317">
        <v>115</v>
      </c>
      <c r="B317" s="76">
        <f t="shared" si="0"/>
        <v>127823.64673739705</v>
      </c>
      <c r="C317" s="76">
        <f>A317*Sheet1!D29</f>
        <v>14950</v>
      </c>
      <c r="E317" s="76">
        <f t="shared" si="1"/>
        <v>112873.64673739705</v>
      </c>
      <c r="O317" s="76">
        <f>Sheet1!F65</f>
        <v>8.534869318517735</v>
      </c>
    </row>
    <row r="318" spans="1:15" ht="12.75">
      <c r="A318">
        <v>120</v>
      </c>
      <c r="B318" s="76">
        <f t="shared" si="0"/>
        <v>138502.1181866554</v>
      </c>
      <c r="C318" s="76">
        <f>A318*Sheet1!D29</f>
        <v>15600</v>
      </c>
      <c r="E318" s="76">
        <f t="shared" si="1"/>
        <v>122902.1181866554</v>
      </c>
      <c r="O318" s="76">
        <f>Sheet1!F65</f>
        <v>8.534869318517735</v>
      </c>
    </row>
    <row r="319" spans="1:15" ht="12.75">
      <c r="A319">
        <v>125</v>
      </c>
      <c r="B319" s="76">
        <f t="shared" si="0"/>
        <v>149607.3331018396</v>
      </c>
      <c r="C319" s="76">
        <f>A319*Sheet1!D29</f>
        <v>16250</v>
      </c>
      <c r="E319" s="76">
        <f t="shared" si="1"/>
        <v>133357.3331018396</v>
      </c>
      <c r="O319" s="76">
        <f>Sheet1!F65</f>
        <v>8.534869318517735</v>
      </c>
    </row>
    <row r="320" spans="1:15" ht="12.75">
      <c r="A320">
        <v>130</v>
      </c>
      <c r="B320" s="76">
        <f t="shared" si="0"/>
        <v>161139.29148294972</v>
      </c>
      <c r="C320" s="76">
        <f>A320*Sheet1!D29</f>
        <v>16900</v>
      </c>
      <c r="E320" s="76">
        <f t="shared" si="1"/>
        <v>144239.29148294972</v>
      </c>
      <c r="O320" s="76">
        <f>Sheet1!F65</f>
        <v>8.534869318517735</v>
      </c>
    </row>
    <row r="321" spans="1:15" ht="12.75">
      <c r="A321">
        <v>135</v>
      </c>
      <c r="B321" s="76">
        <f t="shared" si="0"/>
        <v>173097.99332998574</v>
      </c>
      <c r="C321" s="76">
        <f>A321*Sheet1!D29</f>
        <v>17550</v>
      </c>
      <c r="E321" s="76">
        <f t="shared" si="1"/>
        <v>155547.99332998574</v>
      </c>
      <c r="O321" s="76">
        <f>Sheet1!F65</f>
        <v>8.534869318517735</v>
      </c>
    </row>
    <row r="322" spans="1:15" ht="12.75">
      <c r="A322">
        <v>140</v>
      </c>
      <c r="B322" s="76">
        <f t="shared" si="0"/>
        <v>185483.4386429476</v>
      </c>
      <c r="C322" s="76">
        <f>A322*Sheet1!D29</f>
        <v>18200</v>
      </c>
      <c r="E322" s="76">
        <f t="shared" si="1"/>
        <v>167283.4386429476</v>
      </c>
      <c r="O322" s="76">
        <f>Sheet1!F65</f>
        <v>8.534869318517735</v>
      </c>
    </row>
    <row r="323" spans="1:15" ht="12.75">
      <c r="A323">
        <v>145</v>
      </c>
      <c r="B323" s="76">
        <f t="shared" si="0"/>
        <v>198295.62742183538</v>
      </c>
      <c r="C323" s="76">
        <f>A323*Sheet1!D29</f>
        <v>18850</v>
      </c>
      <c r="E323" s="76">
        <f t="shared" si="1"/>
        <v>179445.62742183538</v>
      </c>
      <c r="O323" s="76">
        <f>Sheet1!F65</f>
        <v>8.534869318517735</v>
      </c>
    </row>
    <row r="324" spans="1:15" ht="12.75">
      <c r="A324">
        <v>150</v>
      </c>
      <c r="B324" s="76">
        <f t="shared" si="0"/>
        <v>211534.55966664903</v>
      </c>
      <c r="C324" s="76">
        <f>A324*Sheet1!D29</f>
        <v>19500</v>
      </c>
      <c r="E324" s="76">
        <f t="shared" si="1"/>
        <v>192034.55966664903</v>
      </c>
      <c r="O324" s="76">
        <f>Sheet1!F65</f>
        <v>8.534869318517735</v>
      </c>
    </row>
    <row r="325" spans="1:15" ht="12.75">
      <c r="A325">
        <v>155</v>
      </c>
      <c r="B325" s="76">
        <f t="shared" si="0"/>
        <v>225200.2353773886</v>
      </c>
      <c r="C325" s="76">
        <f>A325*Sheet1!D29</f>
        <v>20150</v>
      </c>
      <c r="E325" s="76">
        <f t="shared" si="1"/>
        <v>205050.2353773886</v>
      </c>
      <c r="O325" s="76">
        <f>Sheet1!F65</f>
        <v>8.534869318517735</v>
      </c>
    </row>
    <row r="326" spans="1:15" ht="12.75">
      <c r="A326">
        <v>160</v>
      </c>
      <c r="B326" s="76">
        <f t="shared" si="0"/>
        <v>239292.65455405402</v>
      </c>
      <c r="C326" s="76">
        <f>A326*Sheet1!D29</f>
        <v>20800</v>
      </c>
      <c r="E326" s="76">
        <f t="shared" si="1"/>
        <v>218492.65455405402</v>
      </c>
      <c r="O326" s="76">
        <f>Sheet1!F65</f>
        <v>8.534869318517735</v>
      </c>
    </row>
    <row r="327" spans="1:15" ht="12.75">
      <c r="A327">
        <v>165</v>
      </c>
      <c r="B327" s="76">
        <f t="shared" si="0"/>
        <v>253811.81719664534</v>
      </c>
      <c r="C327" s="76">
        <f>A327*Sheet1!D29</f>
        <v>21450</v>
      </c>
      <c r="E327" s="76">
        <f t="shared" si="1"/>
        <v>232361.81719664534</v>
      </c>
      <c r="O327" s="76">
        <f>Sheet1!F65</f>
        <v>8.534869318517735</v>
      </c>
    </row>
    <row r="328" spans="1:15" ht="12.75">
      <c r="A328">
        <v>170</v>
      </c>
      <c r="B328" s="76">
        <f t="shared" si="0"/>
        <v>268757.7233051625</v>
      </c>
      <c r="C328" s="76">
        <f>A328*Sheet1!D29</f>
        <v>22100</v>
      </c>
      <c r="E328" s="76">
        <f t="shared" si="1"/>
        <v>246657.72330516254</v>
      </c>
      <c r="O328" s="76">
        <f>Sheet1!F65</f>
        <v>8.534869318517735</v>
      </c>
    </row>
    <row r="329" spans="1:15" ht="12.75">
      <c r="A329">
        <v>175</v>
      </c>
      <c r="B329" s="76">
        <f t="shared" si="0"/>
        <v>284130.3728796056</v>
      </c>
      <c r="C329" s="76">
        <f>A329*Sheet1!D29</f>
        <v>22750</v>
      </c>
      <c r="E329" s="76">
        <f t="shared" si="1"/>
        <v>261380.37287960565</v>
      </c>
      <c r="O329" s="76">
        <f>Sheet1!F65</f>
        <v>8.534869318517735</v>
      </c>
    </row>
    <row r="330" spans="1:15" ht="12.75">
      <c r="A330">
        <v>180</v>
      </c>
      <c r="B330" s="76">
        <f t="shared" si="0"/>
        <v>299929.7659199746</v>
      </c>
      <c r="C330" s="76">
        <f>A330*Sheet1!D29</f>
        <v>23400</v>
      </c>
      <c r="E330" s="76">
        <f t="shared" si="1"/>
        <v>276529.7659199746</v>
      </c>
      <c r="O330" s="76">
        <f>Sheet1!F65</f>
        <v>8.534869318517735</v>
      </c>
    </row>
    <row r="331" spans="1:15" ht="12.75">
      <c r="A331">
        <v>185</v>
      </c>
      <c r="B331" s="76">
        <f t="shared" si="0"/>
        <v>316155.9024262695</v>
      </c>
      <c r="C331" s="76">
        <f>A331*Sheet1!D29</f>
        <v>24050</v>
      </c>
      <c r="E331" s="76">
        <f t="shared" si="1"/>
        <v>292105.9024262695</v>
      </c>
      <c r="O331" s="76">
        <f>Sheet1!F65</f>
        <v>8.534869318517735</v>
      </c>
    </row>
    <row r="332" spans="1:15" ht="12.75">
      <c r="A332">
        <v>190</v>
      </c>
      <c r="B332" s="76">
        <f t="shared" si="0"/>
        <v>332808.78239849024</v>
      </c>
      <c r="C332" s="76">
        <f>A332*Sheet1!D29</f>
        <v>24700</v>
      </c>
      <c r="E332" s="76">
        <f t="shared" si="1"/>
        <v>308108.78239849024</v>
      </c>
      <c r="O332" s="76">
        <f>Sheet1!F65</f>
        <v>8.534869318517735</v>
      </c>
    </row>
    <row r="333" spans="1:15" ht="12.75">
      <c r="A333">
        <v>195</v>
      </c>
      <c r="B333" s="76">
        <f t="shared" si="0"/>
        <v>349888.4058366369</v>
      </c>
      <c r="C333" s="76">
        <f>A333*Sheet1!D29</f>
        <v>25350</v>
      </c>
      <c r="E333" s="76">
        <f t="shared" si="1"/>
        <v>324538.4058366369</v>
      </c>
      <c r="O333" s="76">
        <f>Sheet1!F65</f>
        <v>8.534869318517735</v>
      </c>
    </row>
    <row r="334" spans="1:15" ht="12.75">
      <c r="A334">
        <v>200</v>
      </c>
      <c r="B334" s="76">
        <f t="shared" si="0"/>
        <v>367394.7727407094</v>
      </c>
      <c r="C334" s="76">
        <f>A334*Sheet1!D29</f>
        <v>26000</v>
      </c>
      <c r="E334" s="76">
        <f t="shared" si="1"/>
        <v>341394.7727407094</v>
      </c>
      <c r="O334" s="76">
        <f>Sheet1!F65</f>
        <v>8.534869318517735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workbookViewId="0" topLeftCell="A1">
      <selection activeCell="J11" sqref="J11"/>
    </sheetView>
  </sheetViews>
  <sheetFormatPr defaultColWidth="10.2812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6" customWidth="1"/>
    <col min="16" max="16384" width="11.00390625" style="0" customWidth="1"/>
  </cols>
  <sheetData>
    <row r="3" spans="1:15" ht="12.75">
      <c r="A3" t="s">
        <v>128</v>
      </c>
      <c r="B3" t="s">
        <v>129</v>
      </c>
      <c r="C3" t="s">
        <v>130</v>
      </c>
      <c r="E3" t="s">
        <v>131</v>
      </c>
      <c r="H3" t="s">
        <v>132</v>
      </c>
      <c r="I3" t="s">
        <v>133</v>
      </c>
      <c r="J3" t="s">
        <v>134</v>
      </c>
      <c r="K3" t="s">
        <v>135</v>
      </c>
      <c r="L3" t="s">
        <v>136</v>
      </c>
      <c r="O3" s="76" t="s">
        <v>138</v>
      </c>
    </row>
    <row r="5" spans="1:16" ht="12.75">
      <c r="A5">
        <v>0.1</v>
      </c>
      <c r="B5" s="76">
        <f aca="true" t="shared" si="0" ref="B5:B334">C5+E5</f>
        <v>13.049283533360924</v>
      </c>
      <c r="C5" s="76">
        <f>A5*Sheet1!D29</f>
        <v>13</v>
      </c>
      <c r="E5" s="76">
        <f aca="true" t="shared" si="1" ref="E5:E334">(A5*A5)*O5</f>
        <v>0.04928353336092422</v>
      </c>
      <c r="I5" s="70"/>
      <c r="O5" s="70">
        <f>Sheet1!F67</f>
        <v>4.928353336092421</v>
      </c>
      <c r="P5" s="70"/>
    </row>
    <row r="6" spans="1:15" ht="12.75">
      <c r="A6">
        <v>0.2</v>
      </c>
      <c r="B6" s="76">
        <f t="shared" si="0"/>
        <v>26.197134133443697</v>
      </c>
      <c r="C6" s="76">
        <f>A6*Sheet1!D29</f>
        <v>26</v>
      </c>
      <c r="E6" s="76">
        <f t="shared" si="1"/>
        <v>0.19713413344369687</v>
      </c>
      <c r="I6" s="70"/>
      <c r="O6" s="70">
        <f>Sheet1!F67</f>
        <v>4.928353336092421</v>
      </c>
    </row>
    <row r="7" spans="1:15" ht="12.75">
      <c r="A7">
        <v>0.3</v>
      </c>
      <c r="B7" s="76">
        <f t="shared" si="0"/>
        <v>39.443551800248315</v>
      </c>
      <c r="C7" s="76">
        <f>A7*Sheet1!D29</f>
        <v>39</v>
      </c>
      <c r="E7" s="76">
        <f t="shared" si="1"/>
        <v>0.44355180024831786</v>
      </c>
      <c r="H7">
        <v>2</v>
      </c>
      <c r="I7" s="70">
        <f>(0.5*Sheet1!D73*(3.141593*((Sheet1!D7/2)*(Sheet1!D7/2)))*(H7*H7*H7)*(Sheet1!D74/100))</f>
        <v>7.79014533024</v>
      </c>
      <c r="J7" s="76" t="e">
        <f>VLOOKUP(I7,B5:C334,2,TRUE)</f>
        <v>#N/A</v>
      </c>
      <c r="K7" s="76" t="e">
        <f>J7/Sheet1!D29*Sheet1!D75</f>
        <v>#N/A</v>
      </c>
      <c r="L7" s="76" t="e">
        <f aca="true" t="shared" si="2" ref="L7:L27">J7-K7</f>
        <v>#N/A</v>
      </c>
      <c r="O7" s="70">
        <f>Sheet1!F67</f>
        <v>4.928353336092421</v>
      </c>
    </row>
    <row r="8" spans="1:15" ht="12.75">
      <c r="A8">
        <v>0.4</v>
      </c>
      <c r="B8" s="76">
        <f t="shared" si="0"/>
        <v>52.78853653377479</v>
      </c>
      <c r="C8" s="76">
        <f>A8*Sheet1!D29</f>
        <v>52</v>
      </c>
      <c r="E8" s="76">
        <f t="shared" si="1"/>
        <v>0.7885365337747875</v>
      </c>
      <c r="H8">
        <v>2.5</v>
      </c>
      <c r="I8" s="70">
        <f>(0.5*Sheet1!D73*(3.141593*((Sheet1!D7/2)*(Sheet1!D7/2)))*(H8*H8*H8)*(Sheet1!D74/100))</f>
        <v>15.215127598125</v>
      </c>
      <c r="J8" s="76">
        <f>VLOOKUP(I8,B5:C334,2,TRUE)</f>
        <v>13</v>
      </c>
      <c r="K8" s="76">
        <f>J8/Sheet1!D29*Sheet1!D75</f>
        <v>0.13999999999999999</v>
      </c>
      <c r="L8" s="76">
        <f t="shared" si="2"/>
        <v>12.86</v>
      </c>
      <c r="O8" s="70">
        <f>Sheet1!F67</f>
        <v>4.928353336092421</v>
      </c>
    </row>
    <row r="9" spans="1:15" ht="12.75">
      <c r="A9">
        <v>0.5</v>
      </c>
      <c r="B9" s="76">
        <f t="shared" si="0"/>
        <v>66.2320883340231</v>
      </c>
      <c r="C9" s="76">
        <f>A9*Sheet1!D29</f>
        <v>65</v>
      </c>
      <c r="E9" s="76">
        <f t="shared" si="1"/>
        <v>1.2320883340231052</v>
      </c>
      <c r="H9">
        <v>3</v>
      </c>
      <c r="I9" s="70">
        <f>(0.5*Sheet1!D73*(3.141593*((Sheet1!D7/2)*(Sheet1!D7/2)))*(H9*H9*H9)*(Sheet1!D74/100))</f>
        <v>26.29174048956</v>
      </c>
      <c r="J9" s="76">
        <f>VLOOKUP(I9,B5:C334,2,TRUE)</f>
        <v>26</v>
      </c>
      <c r="K9" s="76">
        <f>J9/Sheet1!D29*Sheet1!D75</f>
        <v>0.27999999999999997</v>
      </c>
      <c r="L9" s="76">
        <f t="shared" si="2"/>
        <v>25.72</v>
      </c>
      <c r="O9" s="70">
        <f>Sheet1!F67</f>
        <v>4.928353336092421</v>
      </c>
    </row>
    <row r="10" spans="1:15" ht="12.75">
      <c r="A10">
        <v>0.6</v>
      </c>
      <c r="B10" s="76">
        <f t="shared" si="0"/>
        <v>79.77420720099327</v>
      </c>
      <c r="C10" s="76">
        <f>A10*Sheet1!D29</f>
        <v>78</v>
      </c>
      <c r="E10" s="76">
        <f t="shared" si="1"/>
        <v>1.7742072009932714</v>
      </c>
      <c r="H10">
        <v>3.5</v>
      </c>
      <c r="I10" s="70">
        <f>(0.5*Sheet1!D73*(3.141593*((Sheet1!D7/2)*(Sheet1!D7/2)))*(H10*H10*H10)*(Sheet1!D74/100))</f>
        <v>41.750310129255</v>
      </c>
      <c r="J10" s="76">
        <f>VLOOKUP(I10,B5:C334,2,TRUE)</f>
        <v>39</v>
      </c>
      <c r="K10" s="76">
        <f>J10/Sheet1!D29*Sheet1!D75</f>
        <v>0.42</v>
      </c>
      <c r="L10" s="76">
        <f t="shared" si="2"/>
        <v>38.58</v>
      </c>
      <c r="O10" s="70">
        <f>Sheet1!F67</f>
        <v>4.928353336092421</v>
      </c>
    </row>
    <row r="11" spans="1:15" ht="12.75">
      <c r="A11">
        <v>0.7</v>
      </c>
      <c r="B11" s="76">
        <f t="shared" si="0"/>
        <v>93.41489313468529</v>
      </c>
      <c r="C11" s="76">
        <f>A11*Sheet1!D29</f>
        <v>91</v>
      </c>
      <c r="E11" s="76">
        <f t="shared" si="1"/>
        <v>2.4148931346852858</v>
      </c>
      <c r="H11">
        <v>4</v>
      </c>
      <c r="I11" s="70">
        <f>(0.5*Sheet1!D73*(3.141593*((Sheet1!D7/2)*(Sheet1!D7/2)))*(H11*H11*H11)*(Sheet1!D74/100))</f>
        <v>62.32116264192</v>
      </c>
      <c r="J11" s="76">
        <f>VLOOKUP(I11,B5:C334,2,TRUE)</f>
        <v>52</v>
      </c>
      <c r="K11" s="76">
        <f>J11/Sheet1!D29*Sheet1!D75</f>
        <v>0.5599999999999999</v>
      </c>
      <c r="L11" s="76">
        <f t="shared" si="2"/>
        <v>51.44</v>
      </c>
      <c r="O11" s="70">
        <f>Sheet1!F67</f>
        <v>4.928353336092421</v>
      </c>
    </row>
    <row r="12" spans="1:15" ht="12.75">
      <c r="A12">
        <v>0.8</v>
      </c>
      <c r="B12" s="76">
        <f t="shared" si="0"/>
        <v>107.15414613509915</v>
      </c>
      <c r="C12" s="76">
        <f>A12*Sheet1!D29</f>
        <v>104</v>
      </c>
      <c r="E12" s="76">
        <f t="shared" si="1"/>
        <v>3.15414613509915</v>
      </c>
      <c r="H12">
        <v>4.5</v>
      </c>
      <c r="I12" s="70">
        <f>(0.5*Sheet1!D73*(3.141593*((Sheet1!D7/2)*(Sheet1!D7/2)))*(H12*H12*H12)*(Sheet1!D74/100))</f>
        <v>88.734624152265</v>
      </c>
      <c r="J12" s="76">
        <f>VLOOKUP(I12,B5:C334,2,TRUE)</f>
        <v>78</v>
      </c>
      <c r="K12" s="76">
        <f>J12/Sheet1!D29*Sheet1!D75</f>
        <v>0.84</v>
      </c>
      <c r="L12" s="76">
        <f t="shared" si="2"/>
        <v>77.16</v>
      </c>
      <c r="O12" s="70">
        <f>Sheet1!F67</f>
        <v>4.928353336092421</v>
      </c>
    </row>
    <row r="13" spans="1:15" ht="12.75">
      <c r="A13">
        <v>0.9</v>
      </c>
      <c r="B13" s="76">
        <f t="shared" si="0"/>
        <v>120.99196620223486</v>
      </c>
      <c r="C13" s="76">
        <f>A13*Sheet1!D29</f>
        <v>117</v>
      </c>
      <c r="E13" s="76">
        <f t="shared" si="1"/>
        <v>3.9919662022348614</v>
      </c>
      <c r="H13">
        <v>5</v>
      </c>
      <c r="I13" s="70">
        <f>(0.5*Sheet1!D73*(3.141593*((Sheet1!D7/2)*(Sheet1!D7/2)))*(H13*H13*H13)*(Sheet1!D74/100))</f>
        <v>121.721020785</v>
      </c>
      <c r="J13" s="76">
        <f>VLOOKUP(I13,B5:C334,2,TRUE)</f>
        <v>117</v>
      </c>
      <c r="K13" s="76">
        <f>J13/Sheet1!D29*Sheet1!D75</f>
        <v>1.26</v>
      </c>
      <c r="L13" s="76">
        <f t="shared" si="2"/>
        <v>115.74</v>
      </c>
      <c r="O13" s="70">
        <f>Sheet1!F67</f>
        <v>4.928353336092421</v>
      </c>
    </row>
    <row r="14" spans="1:15" ht="12.75">
      <c r="A14">
        <v>1</v>
      </c>
      <c r="B14" s="76">
        <f t="shared" si="0"/>
        <v>134.9283533360924</v>
      </c>
      <c r="C14" s="76">
        <f>A14*Sheet1!D29</f>
        <v>130</v>
      </c>
      <c r="E14" s="76">
        <f t="shared" si="1"/>
        <v>4.928353336092421</v>
      </c>
      <c r="H14">
        <v>5.5</v>
      </c>
      <c r="I14" s="70">
        <f>(0.5*Sheet1!D73*(3.141593*((Sheet1!D7/2)*(Sheet1!D7/2)))*(H14*H14*H14)*(Sheet1!D74/100))</f>
        <v>162.01067866483498</v>
      </c>
      <c r="J14" s="76">
        <f>VLOOKUP(I14,B5:C334,2,TRUE)</f>
        <v>143</v>
      </c>
      <c r="K14" s="76">
        <f>J14/Sheet1!D29*Sheet1!D75</f>
        <v>1.54</v>
      </c>
      <c r="L14" s="76">
        <f t="shared" si="2"/>
        <v>141.46</v>
      </c>
      <c r="O14" s="70">
        <f>Sheet1!F67</f>
        <v>4.928353336092421</v>
      </c>
    </row>
    <row r="15" spans="1:15" ht="12.75">
      <c r="A15">
        <v>1.1</v>
      </c>
      <c r="B15" s="76">
        <f t="shared" si="0"/>
        <v>148.96330753667183</v>
      </c>
      <c r="C15" s="76">
        <f>A15*Sheet1!D29</f>
        <v>143</v>
      </c>
      <c r="E15" s="76">
        <f t="shared" si="1"/>
        <v>5.96330753667183</v>
      </c>
      <c r="H15">
        <v>6</v>
      </c>
      <c r="I15" s="70">
        <f>(0.5*Sheet1!D73*(3.141593*((Sheet1!D7/2)*(Sheet1!D7/2)))*(H15*H15*H15)*(Sheet1!D74/100))</f>
        <v>210.33392391648</v>
      </c>
      <c r="J15" s="76">
        <f>VLOOKUP(I15,B5:C334,2,TRUE)</f>
        <v>195</v>
      </c>
      <c r="K15" s="76">
        <f>J15/Sheet1!D29*Sheet1!D75</f>
        <v>2.0999999999999996</v>
      </c>
      <c r="L15" s="76">
        <f t="shared" si="2"/>
        <v>192.9</v>
      </c>
      <c r="O15" s="70">
        <f>Sheet1!F67</f>
        <v>4.928353336092421</v>
      </c>
    </row>
    <row r="16" spans="1:15" ht="12.75">
      <c r="A16">
        <v>1.2</v>
      </c>
      <c r="B16" s="76">
        <f t="shared" si="0"/>
        <v>163.0968288039731</v>
      </c>
      <c r="C16" s="76">
        <f>A16*Sheet1!D29</f>
        <v>156</v>
      </c>
      <c r="E16" s="76">
        <f t="shared" si="1"/>
        <v>7.096828803973086</v>
      </c>
      <c r="H16">
        <v>6.5</v>
      </c>
      <c r="I16" s="70">
        <f>(0.5*Sheet1!D73*(3.141593*((Sheet1!D7/2)*(Sheet1!D7/2)))*(H16*H16*H16)*(Sheet1!D74/100))</f>
        <v>267.421082664645</v>
      </c>
      <c r="J16" s="76">
        <f>VLOOKUP(I16,B5:C334,2,TRUE)</f>
        <v>247</v>
      </c>
      <c r="K16" s="76">
        <f>J16/Sheet1!D29*Sheet1!D75</f>
        <v>2.6599999999999997</v>
      </c>
      <c r="L16" s="76">
        <f t="shared" si="2"/>
        <v>244.34</v>
      </c>
      <c r="O16" s="70">
        <f>Sheet1!F67</f>
        <v>4.928353336092421</v>
      </c>
    </row>
    <row r="17" spans="1:15" ht="12.75">
      <c r="A17">
        <v>1.3</v>
      </c>
      <c r="B17" s="76">
        <f t="shared" si="0"/>
        <v>177.3289171379962</v>
      </c>
      <c r="C17" s="76">
        <f>A17*Sheet1!D29</f>
        <v>169</v>
      </c>
      <c r="E17" s="76">
        <f t="shared" si="1"/>
        <v>8.328917137996193</v>
      </c>
      <c r="H17">
        <v>7</v>
      </c>
      <c r="I17" s="70">
        <f>(0.5*Sheet1!D73*(3.141593*((Sheet1!D7/2)*(Sheet1!D7/2)))*(H17*H17*H17)*(Sheet1!D74/100))</f>
        <v>334.00248103404</v>
      </c>
      <c r="J17" s="76">
        <f>VLOOKUP(I17,B5:C334,2,TRUE)</f>
        <v>299</v>
      </c>
      <c r="K17" s="76">
        <f>J17/Sheet1!D29*Sheet1!D75</f>
        <v>3.2199999999999998</v>
      </c>
      <c r="L17" s="76">
        <f t="shared" si="2"/>
        <v>295.78</v>
      </c>
      <c r="O17" s="70">
        <f>Sheet1!F67</f>
        <v>4.928353336092421</v>
      </c>
    </row>
    <row r="18" spans="1:15" ht="12.75">
      <c r="A18">
        <v>1.4</v>
      </c>
      <c r="B18" s="76">
        <f t="shared" si="0"/>
        <v>191.65957253874114</v>
      </c>
      <c r="C18" s="76">
        <f>A18*Sheet1!D29</f>
        <v>182</v>
      </c>
      <c r="E18" s="76">
        <f t="shared" si="1"/>
        <v>9.659572538741143</v>
      </c>
      <c r="H18">
        <v>7.5</v>
      </c>
      <c r="I18" s="70">
        <f>(0.5*Sheet1!D73*(3.141593*((Sheet1!D7/2)*(Sheet1!D7/2)))*(H18*H18*H18)*(Sheet1!D74/100))</f>
        <v>410.80844514937496</v>
      </c>
      <c r="J18" s="76">
        <f>VLOOKUP(I18,B5:C334,2,TRUE)</f>
        <v>364</v>
      </c>
      <c r="K18" s="76">
        <f>J18/Sheet1!D29*Sheet1!D75</f>
        <v>3.9199999999999995</v>
      </c>
      <c r="L18" s="76">
        <f t="shared" si="2"/>
        <v>360.08</v>
      </c>
      <c r="O18" s="70">
        <f>Sheet1!F67</f>
        <v>4.928353336092421</v>
      </c>
    </row>
    <row r="19" spans="1:15" ht="12.75">
      <c r="A19">
        <v>1.5</v>
      </c>
      <c r="B19" s="76">
        <f t="shared" si="0"/>
        <v>206.08879500620796</v>
      </c>
      <c r="C19" s="76">
        <f>A19*Sheet1!D29</f>
        <v>195</v>
      </c>
      <c r="E19" s="76">
        <f t="shared" si="1"/>
        <v>11.088795006207947</v>
      </c>
      <c r="H19">
        <v>8</v>
      </c>
      <c r="I19" s="70">
        <f>(0.5*Sheet1!D73*(3.141593*((Sheet1!D7/2)*(Sheet1!D7/2)))*(H19*H19*H19)*(Sheet1!D74/100))</f>
        <v>498.56930113536</v>
      </c>
      <c r="J19" s="76">
        <f>VLOOKUP(I19,B5:C334,2,TRUE)</f>
        <v>429</v>
      </c>
      <c r="K19" s="76">
        <f>J19/Sheet1!D29*Sheet1!D75</f>
        <v>4.619999999999999</v>
      </c>
      <c r="L19" s="76">
        <f t="shared" si="2"/>
        <v>424.38</v>
      </c>
      <c r="O19" s="70">
        <f>Sheet1!F67</f>
        <v>4.928353336092421</v>
      </c>
    </row>
    <row r="20" spans="1:15" ht="12.75">
      <c r="A20">
        <v>1.6</v>
      </c>
      <c r="B20" s="76">
        <f t="shared" si="0"/>
        <v>220.6165845403966</v>
      </c>
      <c r="C20" s="76">
        <f>A20*Sheet1!D29</f>
        <v>208</v>
      </c>
      <c r="E20" s="76">
        <f t="shared" si="1"/>
        <v>12.6165845403966</v>
      </c>
      <c r="H20">
        <v>8.5</v>
      </c>
      <c r="I20" s="70">
        <f>(0.5*Sheet1!D73*(3.141593*((Sheet1!D7/2)*(Sheet1!D7/2)))*(H20*H20*H20)*(Sheet1!D74/100))</f>
        <v>598.015375116705</v>
      </c>
      <c r="J20" s="76">
        <f>VLOOKUP(I20,B5:C334,2,TRUE)</f>
        <v>507</v>
      </c>
      <c r="K20" s="76">
        <f>J20/Sheet1!D29*Sheet1!D75</f>
        <v>5.46</v>
      </c>
      <c r="L20" s="76">
        <f t="shared" si="2"/>
        <v>501.54</v>
      </c>
      <c r="O20" s="70">
        <f>Sheet1!F67</f>
        <v>4.928353336092421</v>
      </c>
    </row>
    <row r="21" spans="1:15" ht="12.75">
      <c r="A21">
        <v>1.7</v>
      </c>
      <c r="B21" s="76">
        <f t="shared" si="0"/>
        <v>235.24294114130709</v>
      </c>
      <c r="C21" s="76">
        <f>A21*Sheet1!D29</f>
        <v>221</v>
      </c>
      <c r="E21" s="76">
        <f t="shared" si="1"/>
        <v>14.242941141307096</v>
      </c>
      <c r="H21">
        <v>9</v>
      </c>
      <c r="I21" s="70">
        <f>(0.5*Sheet1!D73*(3.141593*((Sheet1!D7/2)*(Sheet1!D7/2)))*(H21*H21*H21)*(Sheet1!D74/100))</f>
        <v>709.87699321812</v>
      </c>
      <c r="J21" s="76">
        <f>VLOOKUP(I21,B5:C334,2,TRUE)</f>
        <v>598</v>
      </c>
      <c r="K21" s="76">
        <f>J21/Sheet1!D29*Sheet1!D75</f>
        <v>6.4399999999999995</v>
      </c>
      <c r="L21" s="76">
        <f t="shared" si="2"/>
        <v>591.56</v>
      </c>
      <c r="O21" s="70">
        <f>Sheet1!F67</f>
        <v>4.928353336092421</v>
      </c>
    </row>
    <row r="22" spans="1:15" ht="12.75">
      <c r="A22">
        <v>1.8</v>
      </c>
      <c r="B22" s="76">
        <f t="shared" si="0"/>
        <v>249.96786480893945</v>
      </c>
      <c r="C22" s="76">
        <f>A22*Sheet1!D29</f>
        <v>234</v>
      </c>
      <c r="E22" s="76">
        <f t="shared" si="1"/>
        <v>15.967864808939446</v>
      </c>
      <c r="H22">
        <v>9.5</v>
      </c>
      <c r="I22" s="70">
        <f>(0.5*Sheet1!D73*(3.141593*((Sheet1!D7/2)*(Sheet1!D7/2)))*(H22*H22*H22)*(Sheet1!D74/100))</f>
        <v>834.8844815643149</v>
      </c>
      <c r="J22" s="76">
        <f>VLOOKUP(I22,B5:C334,2,TRUE)</f>
        <v>689</v>
      </c>
      <c r="K22" s="76">
        <f>J22/Sheet1!D29*Sheet1!D75</f>
        <v>7.419999999999999</v>
      </c>
      <c r="L22" s="76">
        <f t="shared" si="2"/>
        <v>681.58</v>
      </c>
      <c r="O22" s="70">
        <f>Sheet1!F67</f>
        <v>4.928353336092421</v>
      </c>
    </row>
    <row r="23" spans="1:15" ht="12.75">
      <c r="A23">
        <v>1.9</v>
      </c>
      <c r="B23" s="76">
        <f t="shared" si="0"/>
        <v>264.79135554329366</v>
      </c>
      <c r="C23" s="76">
        <f>A23*Sheet1!D29</f>
        <v>247</v>
      </c>
      <c r="E23" s="76">
        <f t="shared" si="1"/>
        <v>17.79135554329364</v>
      </c>
      <c r="H23">
        <v>10</v>
      </c>
      <c r="I23" s="70">
        <f>(0.5*Sheet1!D73*(3.141593*((Sheet1!D7/2)*(Sheet1!D7/2)))*(H23*H23*H23)*(Sheet1!D74/100))</f>
        <v>973.76816628</v>
      </c>
      <c r="J23" s="76">
        <f>VLOOKUP(I23,B5:C334,2,TRUE)</f>
        <v>780</v>
      </c>
      <c r="K23" s="76">
        <f>J23/Sheet1!D29*Sheet1!D75</f>
        <v>8.399999999999999</v>
      </c>
      <c r="L23" s="76">
        <f t="shared" si="2"/>
        <v>771.6</v>
      </c>
      <c r="O23" s="70">
        <f>Sheet1!F67</f>
        <v>4.928353336092421</v>
      </c>
    </row>
    <row r="24" spans="1:15" ht="12.75">
      <c r="A24">
        <v>2</v>
      </c>
      <c r="B24" s="76">
        <f t="shared" si="0"/>
        <v>279.71341334436966</v>
      </c>
      <c r="C24" s="76">
        <f>A24*Sheet1!D29</f>
        <v>260</v>
      </c>
      <c r="E24" s="76">
        <f t="shared" si="1"/>
        <v>19.713413344369684</v>
      </c>
      <c r="H24">
        <v>10.5</v>
      </c>
      <c r="I24" s="70">
        <f>(0.5*Sheet1!D73*(3.141593*((Sheet1!D7/2)*(Sheet1!D7/2)))*(H24*H24*H24)*(Sheet1!D74/100))</f>
        <v>1127.258373489885</v>
      </c>
      <c r="J24" s="76">
        <f>VLOOKUP(I24,B5:C334,2,TRUE)</f>
        <v>884</v>
      </c>
      <c r="K24" s="76">
        <f>J24/Sheet1!D29*Sheet1!D75</f>
        <v>9.52</v>
      </c>
      <c r="L24" s="76">
        <f t="shared" si="2"/>
        <v>874.48</v>
      </c>
      <c r="O24" s="70">
        <f>Sheet1!F67</f>
        <v>4.928353336092421</v>
      </c>
    </row>
    <row r="25" spans="1:15" ht="12.75">
      <c r="A25">
        <v>2.1</v>
      </c>
      <c r="B25" s="76">
        <f t="shared" si="0"/>
        <v>294.73403821216755</v>
      </c>
      <c r="C25" s="76">
        <f>A25*Sheet1!D29</f>
        <v>273</v>
      </c>
      <c r="E25" s="76">
        <f t="shared" si="1"/>
        <v>21.734038212167576</v>
      </c>
      <c r="H25">
        <v>11</v>
      </c>
      <c r="I25" s="70">
        <f>(0.5*Sheet1!D73*(3.141593*((Sheet1!D7/2)*(Sheet1!D7/2)))*(H25*H25*H25)*(Sheet1!D74/100))</f>
        <v>1296.0854293186799</v>
      </c>
      <c r="J25" s="76">
        <f>VLOOKUP(I25,B5:C334,2,TRUE)</f>
        <v>1001</v>
      </c>
      <c r="K25" s="76">
        <f>J25/Sheet1!D29*Sheet1!D75</f>
        <v>10.78</v>
      </c>
      <c r="L25" s="76">
        <f t="shared" si="2"/>
        <v>990.22</v>
      </c>
      <c r="O25" s="70">
        <f>Sheet1!F67</f>
        <v>4.928353336092421</v>
      </c>
    </row>
    <row r="26" spans="1:15" ht="12.75">
      <c r="A26">
        <v>2.2</v>
      </c>
      <c r="B26" s="76">
        <f t="shared" si="0"/>
        <v>309.85323014668734</v>
      </c>
      <c r="C26" s="76">
        <f>A26*Sheet1!D29</f>
        <v>286</v>
      </c>
      <c r="E26" s="76">
        <f t="shared" si="1"/>
        <v>23.85323014668732</v>
      </c>
      <c r="H26">
        <v>11.5</v>
      </c>
      <c r="I26" s="70">
        <f>(0.5*Sheet1!D73*(3.141593*((Sheet1!D7/2)*(Sheet1!D7/2)))*(H26*H26*H26)*(Sheet1!D74/100))</f>
        <v>1480.9796598910948</v>
      </c>
      <c r="J26" s="76">
        <f>VLOOKUP(I26,B5:C334,2,TRUE)</f>
        <v>1105</v>
      </c>
      <c r="K26" s="76">
        <f>J26/Sheet1!D29*Sheet1!D75</f>
        <v>11.899999999999999</v>
      </c>
      <c r="L26" s="76">
        <f t="shared" si="2"/>
        <v>1093.1</v>
      </c>
      <c r="O26" s="70">
        <f>Sheet1!F67</f>
        <v>4.928353336092421</v>
      </c>
    </row>
    <row r="27" spans="1:15" ht="12.75">
      <c r="A27">
        <v>2.3</v>
      </c>
      <c r="B27" s="76">
        <f t="shared" si="0"/>
        <v>325.0709891479289</v>
      </c>
      <c r="C27" s="76">
        <f>A27*Sheet1!D29</f>
        <v>299</v>
      </c>
      <c r="E27" s="76">
        <f t="shared" si="1"/>
        <v>26.070989147928902</v>
      </c>
      <c r="H27">
        <v>12</v>
      </c>
      <c r="I27" s="70">
        <f>(0.5*Sheet1!D73*(3.141593*((Sheet1!D7/2)*(Sheet1!D7/2)))*(H27*H27*H27)*(Sheet1!D74/100))</f>
        <v>1682.67139133184</v>
      </c>
      <c r="J27" s="76">
        <f>VLOOKUP(I27,B5:C334,2,TRUE)</f>
        <v>1235</v>
      </c>
      <c r="K27" s="76">
        <f>J27/Sheet1!D29*Sheet1!D75</f>
        <v>13.299999999999999</v>
      </c>
      <c r="L27" s="76">
        <f t="shared" si="2"/>
        <v>1221.7</v>
      </c>
      <c r="O27" s="70">
        <f>Sheet1!F67</f>
        <v>4.928353336092421</v>
      </c>
    </row>
    <row r="28" spans="1:15" ht="12.75">
      <c r="A28">
        <v>2.4</v>
      </c>
      <c r="B28" s="76">
        <f t="shared" si="0"/>
        <v>340.38731521589233</v>
      </c>
      <c r="C28" s="76">
        <f>A28*Sheet1!D29</f>
        <v>312</v>
      </c>
      <c r="E28" s="76">
        <f t="shared" si="1"/>
        <v>28.387315215892343</v>
      </c>
      <c r="I28" s="70"/>
      <c r="O28" s="70">
        <f>Sheet1!F67</f>
        <v>4.928353336092421</v>
      </c>
    </row>
    <row r="29" spans="1:15" ht="12.75">
      <c r="A29">
        <v>2.5</v>
      </c>
      <c r="B29" s="76">
        <f t="shared" si="0"/>
        <v>355.80220835057764</v>
      </c>
      <c r="C29" s="76">
        <f>A29*Sheet1!D29</f>
        <v>325</v>
      </c>
      <c r="E29" s="76">
        <f t="shared" si="1"/>
        <v>30.80220835057763</v>
      </c>
      <c r="I29" s="70"/>
      <c r="O29" s="70">
        <f>Sheet1!F67</f>
        <v>4.928353336092421</v>
      </c>
    </row>
    <row r="30" spans="1:15" ht="12.75">
      <c r="A30">
        <v>2.6</v>
      </c>
      <c r="B30" s="76">
        <f t="shared" si="0"/>
        <v>371.3156685519848</v>
      </c>
      <c r="C30" s="76">
        <f>A30*Sheet1!D29</f>
        <v>338</v>
      </c>
      <c r="E30" s="76">
        <f t="shared" si="1"/>
        <v>33.31566855198477</v>
      </c>
      <c r="I30" s="70"/>
      <c r="O30" s="70">
        <f>Sheet1!F67</f>
        <v>4.928353336092421</v>
      </c>
    </row>
    <row r="31" spans="1:15" ht="12.75">
      <c r="A31">
        <v>2.7</v>
      </c>
      <c r="B31" s="76">
        <f t="shared" si="0"/>
        <v>386.92769582011374</v>
      </c>
      <c r="C31" s="76">
        <f>A31*Sheet1!D29</f>
        <v>351</v>
      </c>
      <c r="E31" s="76">
        <f t="shared" si="1"/>
        <v>35.927695820113755</v>
      </c>
      <c r="I31" s="70"/>
      <c r="O31" s="70">
        <f>Sheet1!F67</f>
        <v>4.928353336092421</v>
      </c>
    </row>
    <row r="32" spans="1:15" ht="12.75">
      <c r="A32">
        <v>2.8</v>
      </c>
      <c r="B32" s="76">
        <f t="shared" si="0"/>
        <v>402.6382901549646</v>
      </c>
      <c r="C32" s="76">
        <f>A32*Sheet1!D29</f>
        <v>364</v>
      </c>
      <c r="E32" s="76">
        <f t="shared" si="1"/>
        <v>38.63829015496457</v>
      </c>
      <c r="I32" s="70"/>
      <c r="O32" s="70">
        <f>Sheet1!F67</f>
        <v>4.928353336092421</v>
      </c>
    </row>
    <row r="33" spans="1:15" ht="12.75">
      <c r="A33">
        <v>2.9</v>
      </c>
      <c r="B33" s="76">
        <f t="shared" si="0"/>
        <v>418.44745155653726</v>
      </c>
      <c r="C33" s="76">
        <f>A33*Sheet1!D29</f>
        <v>377</v>
      </c>
      <c r="E33" s="76">
        <f t="shared" si="1"/>
        <v>41.44745155653726</v>
      </c>
      <c r="I33" s="70"/>
      <c r="O33" s="70">
        <f>Sheet1!F67</f>
        <v>4.928353336092421</v>
      </c>
    </row>
    <row r="34" spans="1:15" ht="12.75">
      <c r="A34">
        <v>3</v>
      </c>
      <c r="B34" s="76">
        <f t="shared" si="0"/>
        <v>434.3551800248318</v>
      </c>
      <c r="C34" s="76">
        <f>A34*Sheet1!D29</f>
        <v>390</v>
      </c>
      <c r="E34" s="76">
        <f t="shared" si="1"/>
        <v>44.35518002483179</v>
      </c>
      <c r="I34" s="70"/>
      <c r="O34" s="70">
        <f>Sheet1!F67</f>
        <v>4.928353336092421</v>
      </c>
    </row>
    <row r="35" spans="1:15" ht="12.75">
      <c r="A35">
        <v>3.1</v>
      </c>
      <c r="B35" s="76">
        <f t="shared" si="0"/>
        <v>450.36147555984815</v>
      </c>
      <c r="C35" s="76">
        <f>A35*Sheet1!D29</f>
        <v>403</v>
      </c>
      <c r="E35" s="76">
        <f t="shared" si="1"/>
        <v>47.361475559848174</v>
      </c>
      <c r="O35" s="70">
        <f>Sheet1!F67</f>
        <v>4.928353336092421</v>
      </c>
    </row>
    <row r="36" spans="1:15" ht="12.75">
      <c r="A36">
        <v>3.2</v>
      </c>
      <c r="B36" s="76">
        <f t="shared" si="0"/>
        <v>466.4663381615864</v>
      </c>
      <c r="C36" s="76">
        <f>A36*Sheet1!D29</f>
        <v>416</v>
      </c>
      <c r="E36" s="76">
        <f t="shared" si="1"/>
        <v>50.4663381615864</v>
      </c>
      <c r="O36" s="70">
        <f>Sheet1!F67</f>
        <v>4.928353336092421</v>
      </c>
    </row>
    <row r="37" spans="1:15" ht="12.75">
      <c r="A37">
        <v>3.3</v>
      </c>
      <c r="B37" s="76">
        <f t="shared" si="0"/>
        <v>482.66976783004645</v>
      </c>
      <c r="C37" s="76">
        <f>A37*Sheet1!D29</f>
        <v>429</v>
      </c>
      <c r="E37" s="76">
        <f t="shared" si="1"/>
        <v>53.66976783004646</v>
      </c>
      <c r="O37" s="70">
        <f>Sheet1!F67</f>
        <v>4.928353336092421</v>
      </c>
    </row>
    <row r="38" spans="1:15" ht="12.75">
      <c r="A38">
        <v>3.4</v>
      </c>
      <c r="B38" s="76">
        <f t="shared" si="0"/>
        <v>498.9717645652284</v>
      </c>
      <c r="C38" s="76">
        <f>A38*Sheet1!D29</f>
        <v>442</v>
      </c>
      <c r="E38" s="76">
        <f t="shared" si="1"/>
        <v>56.97176456522838</v>
      </c>
      <c r="O38" s="70">
        <f>Sheet1!F67</f>
        <v>4.928353336092421</v>
      </c>
    </row>
    <row r="39" spans="1:15" ht="12.75">
      <c r="A39">
        <v>3.5</v>
      </c>
      <c r="B39" s="76">
        <f t="shared" si="0"/>
        <v>515.3723283671321</v>
      </c>
      <c r="C39" s="76">
        <f>A39*Sheet1!D29</f>
        <v>455</v>
      </c>
      <c r="E39" s="76">
        <f t="shared" si="1"/>
        <v>60.372328367132155</v>
      </c>
      <c r="O39" s="70">
        <f>Sheet1!F67</f>
        <v>4.928353336092421</v>
      </c>
    </row>
    <row r="40" spans="1:15" ht="12.75">
      <c r="A40">
        <v>3.6</v>
      </c>
      <c r="B40" s="76">
        <f t="shared" si="0"/>
        <v>531.8714592357578</v>
      </c>
      <c r="C40" s="76">
        <f>A40*Sheet1!D29</f>
        <v>468</v>
      </c>
      <c r="E40" s="76">
        <f t="shared" si="1"/>
        <v>63.87145923575778</v>
      </c>
      <c r="O40" s="70">
        <f>Sheet1!F67</f>
        <v>4.928353336092421</v>
      </c>
    </row>
    <row r="41" spans="1:15" ht="12.75">
      <c r="A41">
        <v>3.7</v>
      </c>
      <c r="B41" s="76">
        <f t="shared" si="0"/>
        <v>548.4691571711053</v>
      </c>
      <c r="C41" s="76">
        <f>A41*Sheet1!D29</f>
        <v>481</v>
      </c>
      <c r="E41" s="76">
        <f t="shared" si="1"/>
        <v>67.46915717110525</v>
      </c>
      <c r="O41" s="70">
        <f>Sheet1!F67</f>
        <v>4.928353336092421</v>
      </c>
    </row>
    <row r="42" spans="1:15" ht="12.75">
      <c r="A42">
        <v>3.8</v>
      </c>
      <c r="B42" s="76">
        <f t="shared" si="0"/>
        <v>565.1654221731745</v>
      </c>
      <c r="C42" s="76">
        <f>A42*Sheet1!D29</f>
        <v>494</v>
      </c>
      <c r="E42" s="76">
        <f t="shared" si="1"/>
        <v>71.16542217317456</v>
      </c>
      <c r="O42" s="70">
        <f>Sheet1!F67</f>
        <v>4.928353336092421</v>
      </c>
    </row>
    <row r="43" spans="1:15" ht="12.75">
      <c r="A43">
        <v>3.9</v>
      </c>
      <c r="B43" s="76">
        <f t="shared" si="0"/>
        <v>581.9602542419657</v>
      </c>
      <c r="C43" s="76">
        <f>A43*Sheet1!D29</f>
        <v>507</v>
      </c>
      <c r="E43" s="76">
        <f t="shared" si="1"/>
        <v>74.96025424196571</v>
      </c>
      <c r="O43" s="70">
        <f>Sheet1!F67</f>
        <v>4.928353336092421</v>
      </c>
    </row>
    <row r="44" spans="1:15" ht="12.75">
      <c r="A44">
        <v>4</v>
      </c>
      <c r="B44" s="76">
        <f t="shared" si="0"/>
        <v>598.8536533774787</v>
      </c>
      <c r="C44" s="76">
        <f>A44*Sheet1!D29</f>
        <v>520</v>
      </c>
      <c r="E44" s="76">
        <f t="shared" si="1"/>
        <v>78.85365337747874</v>
      </c>
      <c r="O44" s="70">
        <f>Sheet1!F67</f>
        <v>4.928353336092421</v>
      </c>
    </row>
    <row r="45" spans="1:15" ht="12.75">
      <c r="A45">
        <v>4.1</v>
      </c>
      <c r="B45" s="76">
        <f t="shared" si="0"/>
        <v>615.8456195797136</v>
      </c>
      <c r="C45" s="76">
        <f>A45*Sheet1!D29</f>
        <v>533</v>
      </c>
      <c r="E45" s="76">
        <f t="shared" si="1"/>
        <v>82.84561957971358</v>
      </c>
      <c r="O45" s="70">
        <f>Sheet1!F67</f>
        <v>4.928353336092421</v>
      </c>
    </row>
    <row r="46" spans="1:15" ht="12.75">
      <c r="A46">
        <v>4.2</v>
      </c>
      <c r="B46" s="76">
        <f t="shared" si="0"/>
        <v>632.9361528486703</v>
      </c>
      <c r="C46" s="76">
        <f>A46*Sheet1!D29</f>
        <v>546</v>
      </c>
      <c r="E46" s="76">
        <f t="shared" si="1"/>
        <v>86.9361528486703</v>
      </c>
      <c r="O46" s="70">
        <f>Sheet1!F67</f>
        <v>4.928353336092421</v>
      </c>
    </row>
    <row r="47" spans="1:15" ht="12.75">
      <c r="A47">
        <v>4.3</v>
      </c>
      <c r="B47" s="76">
        <f t="shared" si="0"/>
        <v>650.1252531843488</v>
      </c>
      <c r="C47" s="76">
        <f>A47*Sheet1!D29</f>
        <v>559</v>
      </c>
      <c r="E47" s="76">
        <f t="shared" si="1"/>
        <v>91.12525318434885</v>
      </c>
      <c r="O47" s="70">
        <f>Sheet1!F67</f>
        <v>4.928353336092421</v>
      </c>
    </row>
    <row r="48" spans="1:15" ht="12.75">
      <c r="A48">
        <v>4.4</v>
      </c>
      <c r="B48" s="76">
        <f t="shared" si="0"/>
        <v>667.4129205867492</v>
      </c>
      <c r="C48" s="76">
        <f>A48*Sheet1!D29</f>
        <v>572</v>
      </c>
      <c r="E48" s="76">
        <f t="shared" si="1"/>
        <v>95.41292058674928</v>
      </c>
      <c r="O48" s="70">
        <f>Sheet1!F67</f>
        <v>4.928353336092421</v>
      </c>
    </row>
    <row r="49" spans="1:15" ht="12.75">
      <c r="A49">
        <v>4.5</v>
      </c>
      <c r="B49" s="76">
        <f t="shared" si="0"/>
        <v>684.7991550558716</v>
      </c>
      <c r="C49" s="76">
        <f>A49*Sheet1!D29</f>
        <v>585</v>
      </c>
      <c r="E49" s="76">
        <f t="shared" si="1"/>
        <v>99.79915505587152</v>
      </c>
      <c r="O49" s="70">
        <f>Sheet1!F67</f>
        <v>4.928353336092421</v>
      </c>
    </row>
    <row r="50" spans="1:15" ht="12.75">
      <c r="A50">
        <v>4.6</v>
      </c>
      <c r="B50" s="76">
        <f t="shared" si="0"/>
        <v>702.2839565917157</v>
      </c>
      <c r="C50" s="76">
        <f>A50*Sheet1!D29</f>
        <v>598</v>
      </c>
      <c r="E50" s="76">
        <f t="shared" si="1"/>
        <v>104.28395659171561</v>
      </c>
      <c r="O50" s="70">
        <f>Sheet1!F67</f>
        <v>4.928353336092421</v>
      </c>
    </row>
    <row r="51" spans="1:15" ht="12.75">
      <c r="A51">
        <v>4.7</v>
      </c>
      <c r="B51" s="76">
        <f t="shared" si="0"/>
        <v>719.8673251942816</v>
      </c>
      <c r="C51" s="76">
        <f>A51*Sheet1!D29</f>
        <v>611</v>
      </c>
      <c r="E51" s="76">
        <f t="shared" si="1"/>
        <v>108.86732519428159</v>
      </c>
      <c r="O51" s="70">
        <f>Sheet1!F67</f>
        <v>4.928353336092421</v>
      </c>
    </row>
    <row r="52" spans="1:15" ht="12.75">
      <c r="A52">
        <v>4.8</v>
      </c>
      <c r="B52" s="76">
        <f t="shared" si="0"/>
        <v>737.5492608635693</v>
      </c>
      <c r="C52" s="76">
        <f>A52*Sheet1!D29</f>
        <v>624</v>
      </c>
      <c r="E52" s="76">
        <f t="shared" si="1"/>
        <v>113.54926086356937</v>
      </c>
      <c r="O52" s="70">
        <f>Sheet1!F67</f>
        <v>4.928353336092421</v>
      </c>
    </row>
    <row r="53" spans="1:15" ht="12.75">
      <c r="A53">
        <v>4.9</v>
      </c>
      <c r="B53" s="76">
        <f t="shared" si="0"/>
        <v>755.3297635995791</v>
      </c>
      <c r="C53" s="76">
        <f>A53*Sheet1!D29</f>
        <v>637</v>
      </c>
      <c r="E53" s="76">
        <f t="shared" si="1"/>
        <v>118.32976359957905</v>
      </c>
      <c r="O53" s="70">
        <f>Sheet1!F67</f>
        <v>4.928353336092421</v>
      </c>
    </row>
    <row r="54" spans="1:15" ht="12.75">
      <c r="A54">
        <v>5</v>
      </c>
      <c r="B54" s="76">
        <f t="shared" si="0"/>
        <v>773.2088334023106</v>
      </c>
      <c r="C54" s="76">
        <f>A54*Sheet1!D29</f>
        <v>650</v>
      </c>
      <c r="E54" s="76">
        <f t="shared" si="1"/>
        <v>123.20883340231052</v>
      </c>
      <c r="O54" s="70">
        <f>Sheet1!F67</f>
        <v>4.928353336092421</v>
      </c>
    </row>
    <row r="55" spans="1:15" ht="12.75">
      <c r="A55">
        <v>5.1</v>
      </c>
      <c r="B55" s="76">
        <f t="shared" si="0"/>
        <v>791.1864702717638</v>
      </c>
      <c r="C55" s="76">
        <f>A55*Sheet1!D29</f>
        <v>663</v>
      </c>
      <c r="E55" s="76">
        <f t="shared" si="1"/>
        <v>128.18647027176385</v>
      </c>
      <c r="O55" s="70">
        <f>Sheet1!F67</f>
        <v>4.928353336092421</v>
      </c>
    </row>
    <row r="56" spans="1:15" ht="12.75">
      <c r="A56">
        <v>5.2</v>
      </c>
      <c r="B56" s="76">
        <f t="shared" si="0"/>
        <v>809.2626742079391</v>
      </c>
      <c r="C56" s="76">
        <f>A56*Sheet1!D29</f>
        <v>676</v>
      </c>
      <c r="E56" s="76">
        <f t="shared" si="1"/>
        <v>133.26267420793909</v>
      </c>
      <c r="O56" s="70">
        <f>Sheet1!F67</f>
        <v>4.928353336092421</v>
      </c>
    </row>
    <row r="57" spans="1:15" ht="12.75">
      <c r="A57">
        <v>5.3</v>
      </c>
      <c r="B57" s="76">
        <f t="shared" si="0"/>
        <v>827.4374452108361</v>
      </c>
      <c r="C57" s="76">
        <f>A57*Sheet1!D29</f>
        <v>689</v>
      </c>
      <c r="E57" s="76">
        <f t="shared" si="1"/>
        <v>138.4374452108361</v>
      </c>
      <c r="O57" s="70">
        <f>Sheet1!F67</f>
        <v>4.928353336092421</v>
      </c>
    </row>
    <row r="58" spans="1:15" ht="12.75">
      <c r="A58">
        <v>5.4</v>
      </c>
      <c r="B58" s="76">
        <f t="shared" si="0"/>
        <v>845.710783280455</v>
      </c>
      <c r="C58" s="76">
        <f>A58*Sheet1!D29</f>
        <v>702</v>
      </c>
      <c r="E58" s="76">
        <f t="shared" si="1"/>
        <v>143.71078328045502</v>
      </c>
      <c r="O58" s="70">
        <f>Sheet1!F67</f>
        <v>4.928353336092421</v>
      </c>
    </row>
    <row r="59" spans="1:15" ht="12.75">
      <c r="A59">
        <v>5.5</v>
      </c>
      <c r="B59" s="76">
        <f t="shared" si="0"/>
        <v>864.0826884167957</v>
      </c>
      <c r="C59" s="76">
        <f>A59*Sheet1!D29</f>
        <v>715</v>
      </c>
      <c r="E59" s="76">
        <f t="shared" si="1"/>
        <v>149.08268841679575</v>
      </c>
      <c r="O59" s="70">
        <f>Sheet1!F67</f>
        <v>4.928353336092421</v>
      </c>
    </row>
    <row r="60" spans="1:15" ht="12.75">
      <c r="A60">
        <v>5.6</v>
      </c>
      <c r="B60" s="76">
        <f t="shared" si="0"/>
        <v>882.5531606198583</v>
      </c>
      <c r="C60" s="76">
        <f>A60*Sheet1!D29</f>
        <v>728</v>
      </c>
      <c r="E60" s="76">
        <f t="shared" si="1"/>
        <v>154.5531606198583</v>
      </c>
      <c r="O60" s="70">
        <f>Sheet1!F67</f>
        <v>4.928353336092421</v>
      </c>
    </row>
    <row r="61" spans="1:15" ht="12.75">
      <c r="A61">
        <v>5.7</v>
      </c>
      <c r="B61" s="76">
        <f t="shared" si="0"/>
        <v>901.1221998896427</v>
      </c>
      <c r="C61" s="76">
        <f>A61*Sheet1!D29</f>
        <v>741</v>
      </c>
      <c r="E61" s="76">
        <f t="shared" si="1"/>
        <v>160.12219988964276</v>
      </c>
      <c r="O61" s="70">
        <f>Sheet1!F67</f>
        <v>4.928353336092421</v>
      </c>
    </row>
    <row r="62" spans="1:15" ht="12.75">
      <c r="A62">
        <v>5.8</v>
      </c>
      <c r="B62" s="76">
        <f t="shared" si="0"/>
        <v>919.789806226149</v>
      </c>
      <c r="C62" s="76">
        <f>A62*Sheet1!D29</f>
        <v>754</v>
      </c>
      <c r="E62" s="76">
        <f t="shared" si="1"/>
        <v>165.78980622614904</v>
      </c>
      <c r="O62" s="70">
        <f>Sheet1!F67</f>
        <v>4.928353336092421</v>
      </c>
    </row>
    <row r="63" spans="1:15" ht="12.75">
      <c r="A63">
        <v>5.9</v>
      </c>
      <c r="B63" s="76">
        <f t="shared" si="0"/>
        <v>938.5559796293771</v>
      </c>
      <c r="C63" s="76">
        <f>A63*Sheet1!D29</f>
        <v>767</v>
      </c>
      <c r="E63" s="76">
        <f t="shared" si="1"/>
        <v>171.5559796293772</v>
      </c>
      <c r="O63" s="70">
        <f>Sheet1!F67</f>
        <v>4.928353336092421</v>
      </c>
    </row>
    <row r="64" spans="1:15" ht="12.75">
      <c r="A64">
        <v>6</v>
      </c>
      <c r="B64" s="76">
        <f t="shared" si="0"/>
        <v>957.4207200993271</v>
      </c>
      <c r="C64" s="76">
        <f>A64*Sheet1!D29</f>
        <v>780</v>
      </c>
      <c r="E64" s="76">
        <f t="shared" si="1"/>
        <v>177.42072009932716</v>
      </c>
      <c r="O64" s="70">
        <f>Sheet1!F67</f>
        <v>4.928353336092421</v>
      </c>
    </row>
    <row r="65" spans="1:15" ht="12.75">
      <c r="A65">
        <v>6.1</v>
      </c>
      <c r="B65" s="76">
        <f t="shared" si="0"/>
        <v>976.384027635999</v>
      </c>
      <c r="C65" s="76">
        <f>A65*Sheet1!D29</f>
        <v>793</v>
      </c>
      <c r="E65" s="76">
        <f t="shared" si="1"/>
        <v>183.38402763599896</v>
      </c>
      <c r="O65" s="70">
        <f>Sheet1!F67</f>
        <v>4.928353336092421</v>
      </c>
    </row>
    <row r="66" spans="1:15" ht="12.75">
      <c r="A66">
        <v>6.2</v>
      </c>
      <c r="B66" s="76">
        <f t="shared" si="0"/>
        <v>995.4459022393927</v>
      </c>
      <c r="C66" s="76">
        <f>A66*Sheet1!D29</f>
        <v>806</v>
      </c>
      <c r="E66" s="76">
        <f t="shared" si="1"/>
        <v>189.4459022393927</v>
      </c>
      <c r="O66" s="70">
        <f>Sheet1!F67</f>
        <v>4.928353336092421</v>
      </c>
    </row>
    <row r="67" spans="1:15" ht="12.75">
      <c r="A67">
        <v>6.3</v>
      </c>
      <c r="B67" s="76">
        <f t="shared" si="0"/>
        <v>1014.6063439095082</v>
      </c>
      <c r="C67" s="76">
        <f>A67*Sheet1!D29</f>
        <v>819</v>
      </c>
      <c r="E67" s="76">
        <f t="shared" si="1"/>
        <v>195.60634390950818</v>
      </c>
      <c r="O67" s="70">
        <f>Sheet1!F67</f>
        <v>4.928353336092421</v>
      </c>
    </row>
    <row r="68" spans="1:15" ht="12.75">
      <c r="A68">
        <v>6.4</v>
      </c>
      <c r="B68" s="76">
        <f t="shared" si="0"/>
        <v>1033.8653526463456</v>
      </c>
      <c r="C68" s="76">
        <f>A68*Sheet1!D29</f>
        <v>832</v>
      </c>
      <c r="E68" s="76">
        <f t="shared" si="1"/>
        <v>201.8653526463456</v>
      </c>
      <c r="O68" s="70">
        <f>Sheet1!F67</f>
        <v>4.928353336092421</v>
      </c>
    </row>
    <row r="69" spans="1:15" ht="12.75">
      <c r="A69">
        <v>6.5</v>
      </c>
      <c r="B69" s="76">
        <f t="shared" si="0"/>
        <v>1053.2229284499049</v>
      </c>
      <c r="C69" s="76">
        <f>A69*Sheet1!D29</f>
        <v>845</v>
      </c>
      <c r="E69" s="76">
        <f t="shared" si="1"/>
        <v>208.2229284499048</v>
      </c>
      <c r="O69" s="70">
        <f>Sheet1!F67</f>
        <v>4.928353336092421</v>
      </c>
    </row>
    <row r="70" spans="1:15" ht="12.75">
      <c r="A70">
        <v>6.6</v>
      </c>
      <c r="B70" s="76">
        <f t="shared" si="0"/>
        <v>1072.6790713201858</v>
      </c>
      <c r="C70" s="76">
        <f>A70*Sheet1!D29</f>
        <v>858</v>
      </c>
      <c r="E70" s="76">
        <f t="shared" si="1"/>
        <v>214.67907132018584</v>
      </c>
      <c r="O70" s="70">
        <f>Sheet1!F67</f>
        <v>4.928353336092421</v>
      </c>
    </row>
    <row r="71" spans="1:15" ht="12.75">
      <c r="A71">
        <v>6.7</v>
      </c>
      <c r="B71" s="76">
        <f t="shared" si="0"/>
        <v>1092.2337812571889</v>
      </c>
      <c r="C71" s="76">
        <f>A71*Sheet1!D29</f>
        <v>871</v>
      </c>
      <c r="E71" s="76">
        <f t="shared" si="1"/>
        <v>221.23378125718878</v>
      </c>
      <c r="O71" s="70">
        <f>Sheet1!F67</f>
        <v>4.928353336092421</v>
      </c>
    </row>
    <row r="72" spans="1:15" ht="12.75">
      <c r="A72">
        <v>6.8</v>
      </c>
      <c r="B72" s="76">
        <f t="shared" si="0"/>
        <v>1111.8870582609136</v>
      </c>
      <c r="C72" s="76">
        <f>A72*Sheet1!D29</f>
        <v>884</v>
      </c>
      <c r="E72" s="76">
        <f t="shared" si="1"/>
        <v>227.88705826091353</v>
      </c>
      <c r="O72" s="70">
        <f>Sheet1!F67</f>
        <v>4.928353336092421</v>
      </c>
    </row>
    <row r="73" spans="1:15" ht="12.75">
      <c r="A73">
        <v>6.9</v>
      </c>
      <c r="B73" s="76">
        <f t="shared" si="0"/>
        <v>1131.6389023313602</v>
      </c>
      <c r="C73" s="76">
        <f>A73*Sheet1!D29</f>
        <v>897</v>
      </c>
      <c r="E73" s="76">
        <f t="shared" si="1"/>
        <v>234.63890233136019</v>
      </c>
      <c r="O73" s="70">
        <f>Sheet1!F67</f>
        <v>4.928353336092421</v>
      </c>
    </row>
    <row r="74" spans="1:15" ht="12.75">
      <c r="A74">
        <v>7</v>
      </c>
      <c r="B74" s="76">
        <f t="shared" si="0"/>
        <v>1151.4893134685285</v>
      </c>
      <c r="C74" s="76">
        <f>A74*Sheet1!D29</f>
        <v>910</v>
      </c>
      <c r="E74" s="76">
        <f t="shared" si="1"/>
        <v>241.48931346852862</v>
      </c>
      <c r="O74" s="70">
        <f>Sheet1!F67</f>
        <v>4.928353336092421</v>
      </c>
    </row>
    <row r="75" spans="1:15" ht="12.75">
      <c r="A75">
        <v>7.1</v>
      </c>
      <c r="B75" s="76">
        <f t="shared" si="0"/>
        <v>1171.438291672419</v>
      </c>
      <c r="C75" s="76">
        <f>A75*Sheet1!D29</f>
        <v>923</v>
      </c>
      <c r="E75" s="76">
        <f t="shared" si="1"/>
        <v>248.43829167241893</v>
      </c>
      <c r="O75" s="70">
        <f>Sheet1!F67</f>
        <v>4.928353336092421</v>
      </c>
    </row>
    <row r="76" spans="1:15" ht="12.75">
      <c r="A76">
        <v>7.2</v>
      </c>
      <c r="B76" s="76">
        <f t="shared" si="0"/>
        <v>1191.4858369430312</v>
      </c>
      <c r="C76" s="76">
        <f>A76*Sheet1!D29</f>
        <v>936</v>
      </c>
      <c r="E76" s="76">
        <f t="shared" si="1"/>
        <v>255.48583694303113</v>
      </c>
      <c r="O76" s="70">
        <f>Sheet1!F67</f>
        <v>4.928353336092421</v>
      </c>
    </row>
    <row r="77" spans="1:15" ht="12.75">
      <c r="A77">
        <v>7.3</v>
      </c>
      <c r="B77" s="76">
        <f t="shared" si="0"/>
        <v>1211.631949280365</v>
      </c>
      <c r="C77" s="76">
        <f>A77*Sheet1!D29</f>
        <v>949</v>
      </c>
      <c r="E77" s="76">
        <f t="shared" si="1"/>
        <v>262.6319492803651</v>
      </c>
      <c r="O77" s="70">
        <f>Sheet1!F67</f>
        <v>4.928353336092421</v>
      </c>
    </row>
    <row r="78" spans="1:15" ht="12.75">
      <c r="A78">
        <v>7.4</v>
      </c>
      <c r="B78" s="76">
        <f t="shared" si="0"/>
        <v>1231.8766286844211</v>
      </c>
      <c r="C78" s="76">
        <f>A78*Sheet1!D29</f>
        <v>962</v>
      </c>
      <c r="E78" s="76">
        <f t="shared" si="1"/>
        <v>269.876628684421</v>
      </c>
      <c r="O78" s="70">
        <f>Sheet1!F67</f>
        <v>4.928353336092421</v>
      </c>
    </row>
    <row r="79" spans="1:15" ht="12.75">
      <c r="A79">
        <v>7.5</v>
      </c>
      <c r="B79" s="76">
        <f t="shared" si="0"/>
        <v>1252.2198751551987</v>
      </c>
      <c r="C79" s="76">
        <f>A79*Sheet1!D29</f>
        <v>975</v>
      </c>
      <c r="E79" s="76">
        <f t="shared" si="1"/>
        <v>277.2198751551987</v>
      </c>
      <c r="O79" s="70">
        <f>Sheet1!F67</f>
        <v>4.928353336092421</v>
      </c>
    </row>
    <row r="80" spans="1:15" ht="12.75">
      <c r="A80">
        <v>7.6</v>
      </c>
      <c r="B80" s="76">
        <f t="shared" si="0"/>
        <v>1272.6616886926981</v>
      </c>
      <c r="C80" s="76">
        <f>A80*Sheet1!D29</f>
        <v>988</v>
      </c>
      <c r="E80" s="76">
        <f t="shared" si="1"/>
        <v>284.66168869269825</v>
      </c>
      <c r="O80" s="70">
        <f>Sheet1!F67</f>
        <v>4.928353336092421</v>
      </c>
    </row>
    <row r="81" spans="1:15" ht="12.75">
      <c r="A81">
        <v>7.7</v>
      </c>
      <c r="B81" s="76">
        <f t="shared" si="0"/>
        <v>1293.2020692969197</v>
      </c>
      <c r="C81" s="76">
        <f>A81*Sheet1!D29</f>
        <v>1001</v>
      </c>
      <c r="E81" s="76">
        <f t="shared" si="1"/>
        <v>292.20206929691966</v>
      </c>
      <c r="O81" s="70">
        <f>Sheet1!F67</f>
        <v>4.928353336092421</v>
      </c>
    </row>
    <row r="82" spans="1:15" ht="12.75">
      <c r="A82">
        <v>7.8</v>
      </c>
      <c r="B82" s="76">
        <f t="shared" si="0"/>
        <v>1313.8410169678627</v>
      </c>
      <c r="C82" s="76">
        <f>A82*Sheet1!D29</f>
        <v>1014</v>
      </c>
      <c r="E82" s="76">
        <f t="shared" si="1"/>
        <v>299.84101696786286</v>
      </c>
      <c r="O82" s="70">
        <f>Sheet1!F67</f>
        <v>4.928353336092421</v>
      </c>
    </row>
    <row r="83" spans="1:15" ht="12.75">
      <c r="A83">
        <v>7.9</v>
      </c>
      <c r="B83" s="76">
        <f t="shared" si="0"/>
        <v>1334.578531705528</v>
      </c>
      <c r="C83" s="76">
        <f>A83*Sheet1!D29</f>
        <v>1027</v>
      </c>
      <c r="E83" s="76">
        <f t="shared" si="1"/>
        <v>307.578531705528</v>
      </c>
      <c r="O83" s="70">
        <f>Sheet1!F67</f>
        <v>4.928353336092421</v>
      </c>
    </row>
    <row r="84" spans="1:15" ht="12.75">
      <c r="A84">
        <v>8</v>
      </c>
      <c r="B84" s="76">
        <f t="shared" si="0"/>
        <v>1355.414613509915</v>
      </c>
      <c r="C84" s="76">
        <f>A84*Sheet1!D29</f>
        <v>1040</v>
      </c>
      <c r="E84" s="76">
        <f t="shared" si="1"/>
        <v>315.41461350991494</v>
      </c>
      <c r="O84" s="70">
        <f>Sheet1!F67</f>
        <v>4.928353336092421</v>
      </c>
    </row>
    <row r="85" spans="1:15" ht="12.75">
      <c r="A85">
        <v>8.1</v>
      </c>
      <c r="B85" s="76">
        <f t="shared" si="0"/>
        <v>1376.3492623810237</v>
      </c>
      <c r="C85" s="76">
        <f>A85*Sheet1!D29</f>
        <v>1053</v>
      </c>
      <c r="E85" s="76">
        <f t="shared" si="1"/>
        <v>323.3492623810237</v>
      </c>
      <c r="O85" s="70">
        <f>Sheet1!F67</f>
        <v>4.928353336092421</v>
      </c>
    </row>
    <row r="86" spans="1:15" ht="12.75">
      <c r="A86">
        <v>8.2</v>
      </c>
      <c r="B86" s="76">
        <f t="shared" si="0"/>
        <v>1397.3824783188543</v>
      </c>
      <c r="C86" s="76">
        <f>A86*Sheet1!D29</f>
        <v>1066</v>
      </c>
      <c r="E86" s="76">
        <f t="shared" si="1"/>
        <v>331.38247831885434</v>
      </c>
      <c r="O86" s="70">
        <f>Sheet1!F67</f>
        <v>4.928353336092421</v>
      </c>
    </row>
    <row r="87" spans="1:15" ht="12.75">
      <c r="A87">
        <v>8.3</v>
      </c>
      <c r="B87" s="76">
        <f t="shared" si="0"/>
        <v>1418.514261323407</v>
      </c>
      <c r="C87" s="76">
        <f>A87*Sheet1!D29</f>
        <v>1079</v>
      </c>
      <c r="E87" s="76">
        <f t="shared" si="1"/>
        <v>339.51426132340697</v>
      </c>
      <c r="O87" s="70">
        <f>Sheet1!F67</f>
        <v>4.928353336092421</v>
      </c>
    </row>
    <row r="88" spans="1:15" ht="12.75">
      <c r="A88">
        <v>8.4</v>
      </c>
      <c r="B88" s="76">
        <f t="shared" si="0"/>
        <v>1439.7446113946812</v>
      </c>
      <c r="C88" s="76">
        <f>A88*Sheet1!D29</f>
        <v>1092</v>
      </c>
      <c r="E88" s="76">
        <f t="shared" si="1"/>
        <v>347.7446113946812</v>
      </c>
      <c r="O88" s="70">
        <f>Sheet1!F67</f>
        <v>4.928353336092421</v>
      </c>
    </row>
    <row r="89" spans="1:15" ht="12.75">
      <c r="A89">
        <v>8.5</v>
      </c>
      <c r="B89" s="76">
        <f t="shared" si="0"/>
        <v>1461.0735285326773</v>
      </c>
      <c r="C89" s="76">
        <f>A89*Sheet1!D29</f>
        <v>1105</v>
      </c>
      <c r="E89" s="76">
        <f t="shared" si="1"/>
        <v>356.0735285326774</v>
      </c>
      <c r="O89" s="70">
        <f>Sheet1!F67</f>
        <v>4.928353336092421</v>
      </c>
    </row>
    <row r="90" spans="1:15" ht="12.75">
      <c r="A90">
        <v>8.6</v>
      </c>
      <c r="B90" s="76">
        <f t="shared" si="0"/>
        <v>1482.5010127373953</v>
      </c>
      <c r="C90" s="76">
        <f>A90*Sheet1!D29</f>
        <v>1118</v>
      </c>
      <c r="E90" s="76">
        <f t="shared" si="1"/>
        <v>364.5010127373954</v>
      </c>
      <c r="O90" s="70">
        <f>Sheet1!F67</f>
        <v>4.928353336092421</v>
      </c>
    </row>
    <row r="91" spans="1:15" ht="12.75">
      <c r="A91">
        <v>8.7</v>
      </c>
      <c r="B91" s="76">
        <f t="shared" si="0"/>
        <v>1504.0270640088352</v>
      </c>
      <c r="C91" s="76">
        <f>A91*Sheet1!D29</f>
        <v>1131</v>
      </c>
      <c r="E91" s="76">
        <f t="shared" si="1"/>
        <v>373.0270640088353</v>
      </c>
      <c r="O91" s="70">
        <f>Sheet1!F67</f>
        <v>4.928353336092421</v>
      </c>
    </row>
    <row r="92" spans="1:15" ht="12.75">
      <c r="A92">
        <v>8.8</v>
      </c>
      <c r="B92" s="76">
        <f t="shared" si="0"/>
        <v>1525.6516823469972</v>
      </c>
      <c r="C92" s="76">
        <f>A92*Sheet1!D29</f>
        <v>1144</v>
      </c>
      <c r="E92" s="76">
        <f t="shared" si="1"/>
        <v>381.6516823469971</v>
      </c>
      <c r="O92" s="70">
        <f>Sheet1!F67</f>
        <v>4.928353336092421</v>
      </c>
    </row>
    <row r="93" spans="1:15" ht="12.75">
      <c r="A93">
        <v>8.9</v>
      </c>
      <c r="B93" s="76">
        <f t="shared" si="0"/>
        <v>1547.3748677518806</v>
      </c>
      <c r="C93" s="76">
        <f>A93*Sheet1!D29</f>
        <v>1157</v>
      </c>
      <c r="E93" s="76">
        <f t="shared" si="1"/>
        <v>390.3748677518807</v>
      </c>
      <c r="O93" s="70">
        <f>Sheet1!F67</f>
        <v>4.928353336092421</v>
      </c>
    </row>
    <row r="94" spans="1:15" ht="12.75">
      <c r="A94">
        <v>9</v>
      </c>
      <c r="B94" s="76">
        <f t="shared" si="0"/>
        <v>1569.1966202234862</v>
      </c>
      <c r="C94" s="76">
        <f>A94*Sheet1!D29</f>
        <v>1170</v>
      </c>
      <c r="E94" s="76">
        <f t="shared" si="1"/>
        <v>399.1966202234861</v>
      </c>
      <c r="O94" s="70">
        <f>Sheet1!F67</f>
        <v>4.928353336092421</v>
      </c>
    </row>
    <row r="95" spans="1:15" ht="12.75">
      <c r="A95">
        <v>9.1</v>
      </c>
      <c r="B95" s="76">
        <f t="shared" si="0"/>
        <v>1591.1169397618132</v>
      </c>
      <c r="C95" s="76">
        <f>A95*Sheet1!D29</f>
        <v>1183</v>
      </c>
      <c r="E95" s="76">
        <f t="shared" si="1"/>
        <v>408.11693976181334</v>
      </c>
      <c r="O95" s="70">
        <f>Sheet1!F67</f>
        <v>4.928353336092421</v>
      </c>
    </row>
    <row r="96" spans="1:15" ht="12.75">
      <c r="A96">
        <v>9.2</v>
      </c>
      <c r="B96" s="76">
        <f t="shared" si="0"/>
        <v>1613.1358263668624</v>
      </c>
      <c r="C96" s="76">
        <f>A96*Sheet1!D29</f>
        <v>1196</v>
      </c>
      <c r="E96" s="76">
        <f t="shared" si="1"/>
        <v>417.13582636686243</v>
      </c>
      <c r="O96" s="70">
        <f>Sheet1!F67</f>
        <v>4.928353336092421</v>
      </c>
    </row>
    <row r="97" spans="1:15" ht="12.75">
      <c r="A97">
        <v>9.3</v>
      </c>
      <c r="B97" s="76">
        <f t="shared" si="0"/>
        <v>1635.2532800386334</v>
      </c>
      <c r="C97" s="76">
        <f>A97*Sheet1!D29</f>
        <v>1209</v>
      </c>
      <c r="E97" s="76">
        <f t="shared" si="1"/>
        <v>426.25328003863353</v>
      </c>
      <c r="O97" s="70">
        <f>Sheet1!F67</f>
        <v>4.928353336092421</v>
      </c>
    </row>
    <row r="98" spans="1:15" ht="12.75">
      <c r="A98">
        <v>9.4</v>
      </c>
      <c r="B98" s="76">
        <f t="shared" si="0"/>
        <v>1657.4693007771264</v>
      </c>
      <c r="C98" s="76">
        <f>A98*Sheet1!D29</f>
        <v>1222</v>
      </c>
      <c r="E98" s="76">
        <f t="shared" si="1"/>
        <v>435.46930077712636</v>
      </c>
      <c r="O98" s="70">
        <f>Sheet1!F67</f>
        <v>4.928353336092421</v>
      </c>
    </row>
    <row r="99" spans="1:15" ht="12.75">
      <c r="A99">
        <v>9.5</v>
      </c>
      <c r="B99" s="76">
        <f t="shared" si="0"/>
        <v>1679.783888582341</v>
      </c>
      <c r="C99" s="76">
        <f>A99*Sheet1!D29</f>
        <v>1235</v>
      </c>
      <c r="E99" s="76">
        <f t="shared" si="1"/>
        <v>444.783888582341</v>
      </c>
      <c r="O99" s="70">
        <f>Sheet1!F67</f>
        <v>4.928353336092421</v>
      </c>
    </row>
    <row r="100" spans="1:15" ht="12.75">
      <c r="A100">
        <v>9.6</v>
      </c>
      <c r="B100" s="76">
        <f t="shared" si="0"/>
        <v>1702.1970434542775</v>
      </c>
      <c r="C100" s="76">
        <f>A100*Sheet1!D29</f>
        <v>1248</v>
      </c>
      <c r="E100" s="76">
        <f t="shared" si="1"/>
        <v>454.1970434542775</v>
      </c>
      <c r="O100" s="70">
        <f>Sheet1!F67</f>
        <v>4.928353336092421</v>
      </c>
    </row>
    <row r="101" spans="1:15" ht="12.75">
      <c r="A101">
        <v>9.7</v>
      </c>
      <c r="B101" s="76">
        <f t="shared" si="0"/>
        <v>1724.708765392936</v>
      </c>
      <c r="C101" s="76">
        <f>A101*Sheet1!D29</f>
        <v>1261</v>
      </c>
      <c r="E101" s="76">
        <f t="shared" si="1"/>
        <v>463.70876539293585</v>
      </c>
      <c r="O101" s="70">
        <f>Sheet1!F67</f>
        <v>4.928353336092421</v>
      </c>
    </row>
    <row r="102" spans="1:15" ht="12.75">
      <c r="A102">
        <v>9.8</v>
      </c>
      <c r="B102" s="76">
        <f t="shared" si="0"/>
        <v>1747.3190543983162</v>
      </c>
      <c r="C102" s="76">
        <f>A102*Sheet1!D29</f>
        <v>1274</v>
      </c>
      <c r="E102" s="76">
        <f t="shared" si="1"/>
        <v>473.3190543983162</v>
      </c>
      <c r="O102" s="70">
        <f>Sheet1!F67</f>
        <v>4.928353336092421</v>
      </c>
    </row>
    <row r="103" spans="1:15" ht="12.75">
      <c r="A103">
        <v>9.9</v>
      </c>
      <c r="B103" s="76">
        <f t="shared" si="0"/>
        <v>1770.0279104704182</v>
      </c>
      <c r="C103" s="76">
        <f>A103*Sheet1!D29</f>
        <v>1287</v>
      </c>
      <c r="E103" s="76">
        <f t="shared" si="1"/>
        <v>483.0279104704182</v>
      </c>
      <c r="O103" s="70">
        <f>Sheet1!F67</f>
        <v>4.928353336092421</v>
      </c>
    </row>
    <row r="104" spans="1:15" ht="12.75">
      <c r="A104">
        <v>10</v>
      </c>
      <c r="B104" s="76">
        <f t="shared" si="0"/>
        <v>1792.835333609242</v>
      </c>
      <c r="C104" s="76">
        <f>A104*Sheet1!D29</f>
        <v>1300</v>
      </c>
      <c r="E104" s="76">
        <f t="shared" si="1"/>
        <v>492.83533360924207</v>
      </c>
      <c r="O104" s="70">
        <f>Sheet1!F67</f>
        <v>4.928353336092421</v>
      </c>
    </row>
    <row r="105" spans="1:15" ht="12.75">
      <c r="A105">
        <v>10.1</v>
      </c>
      <c r="B105" s="76">
        <f t="shared" si="0"/>
        <v>1815.7413238147878</v>
      </c>
      <c r="C105" s="76">
        <f>A105*Sheet1!D29</f>
        <v>1313</v>
      </c>
      <c r="E105" s="76">
        <f t="shared" si="1"/>
        <v>502.74132381478785</v>
      </c>
      <c r="O105" s="70">
        <f>Sheet1!F67</f>
        <v>4.928353336092421</v>
      </c>
    </row>
    <row r="106" spans="1:15" ht="12.75">
      <c r="A106">
        <v>10.2</v>
      </c>
      <c r="B106" s="76">
        <f t="shared" si="0"/>
        <v>1838.7458810870553</v>
      </c>
      <c r="C106" s="76">
        <f>A106*Sheet1!D29</f>
        <v>1326</v>
      </c>
      <c r="E106" s="76">
        <f t="shared" si="1"/>
        <v>512.7458810870554</v>
      </c>
      <c r="O106" s="70">
        <f>Sheet1!F67</f>
        <v>4.928353336092421</v>
      </c>
    </row>
    <row r="107" spans="1:15" ht="12.75">
      <c r="A107">
        <v>10.3</v>
      </c>
      <c r="B107" s="76">
        <f t="shared" si="0"/>
        <v>1861.849005426045</v>
      </c>
      <c r="C107" s="76">
        <f>A107*Sheet1!D29</f>
        <v>1339</v>
      </c>
      <c r="E107" s="76">
        <f t="shared" si="1"/>
        <v>522.849005426045</v>
      </c>
      <c r="O107" s="70">
        <f>Sheet1!F67</f>
        <v>4.928353336092421</v>
      </c>
    </row>
    <row r="108" spans="1:15" ht="12.75">
      <c r="A108">
        <v>10.4</v>
      </c>
      <c r="B108" s="76">
        <f t="shared" si="0"/>
        <v>1885.0506968317563</v>
      </c>
      <c r="C108" s="76">
        <f>A108*Sheet1!D29</f>
        <v>1352</v>
      </c>
      <c r="E108" s="76">
        <f t="shared" si="1"/>
        <v>533.0506968317563</v>
      </c>
      <c r="O108" s="70">
        <f>Sheet1!F67</f>
        <v>4.928353336092421</v>
      </c>
    </row>
    <row r="109" spans="1:15" ht="12.75">
      <c r="A109">
        <v>10.5</v>
      </c>
      <c r="B109" s="76">
        <f t="shared" si="0"/>
        <v>1908.3509553041895</v>
      </c>
      <c r="C109" s="76">
        <f>A109*Sheet1!D29</f>
        <v>1365</v>
      </c>
      <c r="E109" s="76">
        <f t="shared" si="1"/>
        <v>543.3509553041894</v>
      </c>
      <c r="O109" s="70">
        <f>Sheet1!F67</f>
        <v>4.928353336092421</v>
      </c>
    </row>
    <row r="110" spans="1:15" ht="12.75">
      <c r="A110">
        <v>10.6</v>
      </c>
      <c r="B110" s="76">
        <f t="shared" si="0"/>
        <v>1931.7497808433445</v>
      </c>
      <c r="C110" s="76">
        <f>A110*Sheet1!D29</f>
        <v>1378</v>
      </c>
      <c r="E110" s="76">
        <f t="shared" si="1"/>
        <v>553.7497808433444</v>
      </c>
      <c r="O110" s="70">
        <f>Sheet1!F67</f>
        <v>4.928353336092421</v>
      </c>
    </row>
    <row r="111" spans="1:15" ht="12.75">
      <c r="A111">
        <v>10.7</v>
      </c>
      <c r="B111" s="76">
        <f t="shared" si="0"/>
        <v>1955.2471734492212</v>
      </c>
      <c r="C111" s="76">
        <f>A111*Sheet1!D29</f>
        <v>1391</v>
      </c>
      <c r="E111" s="76">
        <f t="shared" si="1"/>
        <v>564.2471734492212</v>
      </c>
      <c r="O111" s="70">
        <f>Sheet1!F67</f>
        <v>4.928353336092421</v>
      </c>
    </row>
    <row r="112" spans="1:15" ht="12.75">
      <c r="A112">
        <v>10.8</v>
      </c>
      <c r="B112" s="76">
        <f t="shared" si="0"/>
        <v>1978.84313312182</v>
      </c>
      <c r="C112" s="76">
        <f>A112*Sheet1!D29</f>
        <v>1404</v>
      </c>
      <c r="E112" s="76">
        <f t="shared" si="1"/>
        <v>574.8431331218201</v>
      </c>
      <c r="O112" s="70">
        <f>Sheet1!F67</f>
        <v>4.928353336092421</v>
      </c>
    </row>
    <row r="113" spans="1:15" ht="12.75">
      <c r="A113">
        <v>10.9</v>
      </c>
      <c r="B113" s="76">
        <f t="shared" si="0"/>
        <v>2002.5376598611406</v>
      </c>
      <c r="C113" s="76">
        <f>A113*Sheet1!D29</f>
        <v>1417</v>
      </c>
      <c r="E113" s="76">
        <f t="shared" si="1"/>
        <v>585.5376598611406</v>
      </c>
      <c r="O113" s="70">
        <f>Sheet1!F67</f>
        <v>4.928353336092421</v>
      </c>
    </row>
    <row r="114" spans="1:15" ht="12.75">
      <c r="A114">
        <v>11</v>
      </c>
      <c r="B114" s="76">
        <f t="shared" si="0"/>
        <v>2026.330753667183</v>
      </c>
      <c r="C114" s="76">
        <f>A114*Sheet1!D29</f>
        <v>1430</v>
      </c>
      <c r="E114" s="76">
        <f t="shared" si="1"/>
        <v>596.330753667183</v>
      </c>
      <c r="O114" s="70">
        <f>Sheet1!F67</f>
        <v>4.928353336092421</v>
      </c>
    </row>
    <row r="115" spans="1:15" ht="12.75">
      <c r="A115">
        <v>11.1</v>
      </c>
      <c r="B115" s="76">
        <f t="shared" si="0"/>
        <v>2050.2224145399473</v>
      </c>
      <c r="C115" s="76">
        <f>A115*Sheet1!D29</f>
        <v>1443</v>
      </c>
      <c r="E115" s="76">
        <f t="shared" si="1"/>
        <v>607.2224145399472</v>
      </c>
      <c r="O115" s="70">
        <f>Sheet1!F67</f>
        <v>4.928353336092421</v>
      </c>
    </row>
    <row r="116" spans="1:15" ht="12.75">
      <c r="A116">
        <v>11.2</v>
      </c>
      <c r="B116" s="76">
        <f t="shared" si="0"/>
        <v>2074.2126424794333</v>
      </c>
      <c r="C116" s="76">
        <f>A116*Sheet1!D29</f>
        <v>1456</v>
      </c>
      <c r="E116" s="76">
        <f t="shared" si="1"/>
        <v>618.2126424794332</v>
      </c>
      <c r="O116" s="70">
        <f>Sheet1!F67</f>
        <v>4.928353336092421</v>
      </c>
    </row>
    <row r="117" spans="1:15" ht="12.75">
      <c r="A117">
        <v>11.3</v>
      </c>
      <c r="B117" s="76">
        <f t="shared" si="0"/>
        <v>2098.301437485641</v>
      </c>
      <c r="C117" s="76">
        <f>A117*Sheet1!D29</f>
        <v>1469</v>
      </c>
      <c r="E117" s="76">
        <f t="shared" si="1"/>
        <v>629.3014374856413</v>
      </c>
      <c r="O117" s="70">
        <f>Sheet1!F67</f>
        <v>4.928353336092421</v>
      </c>
    </row>
    <row r="118" spans="1:15" ht="12.75">
      <c r="A118">
        <v>11.4</v>
      </c>
      <c r="B118" s="76">
        <f t="shared" si="0"/>
        <v>2122.488799558571</v>
      </c>
      <c r="C118" s="76">
        <f>A118*Sheet1!D29</f>
        <v>1482</v>
      </c>
      <c r="E118" s="76">
        <f t="shared" si="1"/>
        <v>640.488799558571</v>
      </c>
      <c r="O118" s="70">
        <f>Sheet1!F67</f>
        <v>4.928353336092421</v>
      </c>
    </row>
    <row r="119" spans="1:15" ht="12.75">
      <c r="A119">
        <v>11.5</v>
      </c>
      <c r="B119" s="76">
        <f t="shared" si="0"/>
        <v>2146.7747286982226</v>
      </c>
      <c r="C119" s="76">
        <f>A119*Sheet1!D29</f>
        <v>1495</v>
      </c>
      <c r="E119" s="76">
        <f t="shared" si="1"/>
        <v>651.7747286982227</v>
      </c>
      <c r="O119" s="70">
        <f>Sheet1!F67</f>
        <v>4.928353336092421</v>
      </c>
    </row>
    <row r="120" spans="1:15" ht="12.75">
      <c r="A120">
        <v>11.6</v>
      </c>
      <c r="B120" s="76">
        <f t="shared" si="0"/>
        <v>2171.159224904596</v>
      </c>
      <c r="C120" s="76">
        <f>A120*Sheet1!D29</f>
        <v>1508</v>
      </c>
      <c r="E120" s="76">
        <f t="shared" si="1"/>
        <v>663.1592249045962</v>
      </c>
      <c r="O120" s="70">
        <f>Sheet1!F67</f>
        <v>4.928353336092421</v>
      </c>
    </row>
    <row r="121" spans="1:15" ht="12.75">
      <c r="A121">
        <v>11.7</v>
      </c>
      <c r="B121" s="76">
        <f t="shared" si="0"/>
        <v>2195.6422881776916</v>
      </c>
      <c r="C121" s="76">
        <f>A121*Sheet1!D29</f>
        <v>1521</v>
      </c>
      <c r="E121" s="76">
        <f t="shared" si="1"/>
        <v>674.6422881776914</v>
      </c>
      <c r="O121" s="70">
        <f>Sheet1!F67</f>
        <v>4.928353336092421</v>
      </c>
    </row>
    <row r="122" spans="1:15" ht="12.75">
      <c r="A122">
        <v>11.8</v>
      </c>
      <c r="B122" s="76">
        <f t="shared" si="0"/>
        <v>2220.2239185175085</v>
      </c>
      <c r="C122" s="76">
        <f>A122*Sheet1!D29</f>
        <v>1534</v>
      </c>
      <c r="E122" s="76">
        <f t="shared" si="1"/>
        <v>686.2239185175088</v>
      </c>
      <c r="O122" s="70">
        <f>Sheet1!F67</f>
        <v>4.928353336092421</v>
      </c>
    </row>
    <row r="123" spans="1:15" ht="12.75">
      <c r="A123">
        <v>11.9</v>
      </c>
      <c r="B123" s="76">
        <f t="shared" si="0"/>
        <v>2244.904115924048</v>
      </c>
      <c r="C123" s="76">
        <f>A123*Sheet1!D29</f>
        <v>1547</v>
      </c>
      <c r="E123" s="76">
        <f t="shared" si="1"/>
        <v>697.9041159240478</v>
      </c>
      <c r="O123" s="70">
        <f>Sheet1!F67</f>
        <v>4.928353336092421</v>
      </c>
    </row>
    <row r="124" spans="1:15" ht="12.75">
      <c r="A124">
        <v>12</v>
      </c>
      <c r="B124" s="76">
        <f t="shared" si="0"/>
        <v>2269.6828803973085</v>
      </c>
      <c r="C124" s="76">
        <f>A124*Sheet1!D29</f>
        <v>1560</v>
      </c>
      <c r="E124" s="76">
        <f t="shared" si="1"/>
        <v>709.6828803973086</v>
      </c>
      <c r="O124" s="70">
        <f>Sheet1!F67</f>
        <v>4.928353336092421</v>
      </c>
    </row>
    <row r="125" spans="1:15" ht="12.75">
      <c r="A125">
        <v>12.1</v>
      </c>
      <c r="B125" s="76">
        <f t="shared" si="0"/>
        <v>2294.5602119372916</v>
      </c>
      <c r="C125" s="76">
        <f>A125*Sheet1!D29</f>
        <v>1573</v>
      </c>
      <c r="E125" s="76">
        <f t="shared" si="1"/>
        <v>721.5602119372913</v>
      </c>
      <c r="O125" s="70">
        <f>Sheet1!F67</f>
        <v>4.928353336092421</v>
      </c>
    </row>
    <row r="126" spans="1:15" ht="12.75">
      <c r="A126">
        <v>12.2</v>
      </c>
      <c r="B126" s="76">
        <f t="shared" si="0"/>
        <v>2319.536110543996</v>
      </c>
      <c r="C126" s="76">
        <f>A126*Sheet1!D29</f>
        <v>1586</v>
      </c>
      <c r="E126" s="76">
        <f t="shared" si="1"/>
        <v>733.5361105439958</v>
      </c>
      <c r="O126" s="70">
        <f>Sheet1!F67</f>
        <v>4.928353336092421</v>
      </c>
    </row>
    <row r="127" spans="1:15" ht="12.75">
      <c r="A127">
        <v>12.3</v>
      </c>
      <c r="B127" s="76">
        <f t="shared" si="0"/>
        <v>2344.6105762174225</v>
      </c>
      <c r="C127" s="76">
        <f>A127*Sheet1!D29</f>
        <v>1599</v>
      </c>
      <c r="E127" s="76">
        <f t="shared" si="1"/>
        <v>745.6105762174225</v>
      </c>
      <c r="O127" s="70">
        <f>Sheet1!F67</f>
        <v>4.928353336092421</v>
      </c>
    </row>
    <row r="128" spans="1:15" ht="12.75">
      <c r="A128">
        <v>12.4</v>
      </c>
      <c r="B128" s="76">
        <f t="shared" si="0"/>
        <v>2369.783608957571</v>
      </c>
      <c r="C128" s="76">
        <f>A128*Sheet1!D29</f>
        <v>1612</v>
      </c>
      <c r="E128" s="76">
        <f t="shared" si="1"/>
        <v>757.7836089575708</v>
      </c>
      <c r="O128" s="70">
        <f>Sheet1!F67</f>
        <v>4.928353336092421</v>
      </c>
    </row>
    <row r="129" spans="1:15" ht="12.75">
      <c r="A129">
        <v>12.5</v>
      </c>
      <c r="B129" s="76">
        <f t="shared" si="0"/>
        <v>2395.055208764441</v>
      </c>
      <c r="C129" s="76">
        <f>A129*Sheet1!D29</f>
        <v>1625</v>
      </c>
      <c r="E129" s="76">
        <f t="shared" si="1"/>
        <v>770.0552087644407</v>
      </c>
      <c r="O129" s="70">
        <f>Sheet1!F67</f>
        <v>4.928353336092421</v>
      </c>
    </row>
    <row r="130" spans="1:15" ht="12.75">
      <c r="A130">
        <v>12.6</v>
      </c>
      <c r="B130" s="76">
        <f t="shared" si="0"/>
        <v>2420.4253756380326</v>
      </c>
      <c r="C130" s="76">
        <f>A130*Sheet1!D29</f>
        <v>1638</v>
      </c>
      <c r="E130" s="76">
        <f t="shared" si="1"/>
        <v>782.4253756380327</v>
      </c>
      <c r="O130" s="70">
        <f>Sheet1!F67</f>
        <v>4.928353336092421</v>
      </c>
    </row>
    <row r="131" spans="1:15" ht="12.75">
      <c r="A131">
        <v>12.7</v>
      </c>
      <c r="B131" s="76">
        <f t="shared" si="0"/>
        <v>2445.8941095783466</v>
      </c>
      <c r="C131" s="76">
        <f>A131*Sheet1!D29</f>
        <v>1651</v>
      </c>
      <c r="E131" s="76">
        <f t="shared" si="1"/>
        <v>794.8941095783465</v>
      </c>
      <c r="O131" s="70">
        <f>Sheet1!F67</f>
        <v>4.928353336092421</v>
      </c>
    </row>
    <row r="132" spans="1:15" ht="12.75">
      <c r="A132">
        <v>12.8</v>
      </c>
      <c r="B132" s="76">
        <f t="shared" si="0"/>
        <v>2471.4614105853825</v>
      </c>
      <c r="C132" s="76">
        <f>A132*Sheet1!D29</f>
        <v>1664</v>
      </c>
      <c r="E132" s="76">
        <f t="shared" si="1"/>
        <v>807.4614105853824</v>
      </c>
      <c r="O132" s="70">
        <f>Sheet1!F67</f>
        <v>4.928353336092421</v>
      </c>
    </row>
    <row r="133" spans="1:15" ht="12.75">
      <c r="A133">
        <v>12.9</v>
      </c>
      <c r="B133" s="76">
        <f t="shared" si="0"/>
        <v>2497.12727865914</v>
      </c>
      <c r="C133" s="76">
        <f>A133*Sheet1!D29</f>
        <v>1677</v>
      </c>
      <c r="E133" s="76">
        <f t="shared" si="1"/>
        <v>820.1272786591397</v>
      </c>
      <c r="O133" s="70">
        <f>Sheet1!F67</f>
        <v>4.928353336092421</v>
      </c>
    </row>
    <row r="134" spans="1:15" ht="12.75">
      <c r="A134">
        <v>13</v>
      </c>
      <c r="B134" s="76">
        <f t="shared" si="0"/>
        <v>2522.891713799619</v>
      </c>
      <c r="C134" s="76">
        <f>A134*Sheet1!D29</f>
        <v>1690</v>
      </c>
      <c r="E134" s="76">
        <f t="shared" si="1"/>
        <v>832.8917137996192</v>
      </c>
      <c r="O134" s="70">
        <f>Sheet1!F67</f>
        <v>4.928353336092421</v>
      </c>
    </row>
    <row r="135" spans="1:15" ht="12.75">
      <c r="A135">
        <v>13.1</v>
      </c>
      <c r="B135" s="76">
        <f t="shared" si="0"/>
        <v>2548.75471600682</v>
      </c>
      <c r="C135" s="76">
        <f>A135*Sheet1!D29</f>
        <v>1703</v>
      </c>
      <c r="E135" s="76">
        <f t="shared" si="1"/>
        <v>845.7547160068203</v>
      </c>
      <c r="O135" s="70">
        <f>Sheet1!F67</f>
        <v>4.928353336092421</v>
      </c>
    </row>
    <row r="136" spans="1:15" ht="12.75">
      <c r="A136">
        <v>13.2</v>
      </c>
      <c r="B136" s="76">
        <f t="shared" si="0"/>
        <v>2574.7162852807433</v>
      </c>
      <c r="C136" s="76">
        <f>A136*Sheet1!D29</f>
        <v>1716</v>
      </c>
      <c r="E136" s="76">
        <f t="shared" si="1"/>
        <v>858.7162852807434</v>
      </c>
      <c r="O136" s="70">
        <f>Sheet1!F67</f>
        <v>4.928353336092421</v>
      </c>
    </row>
    <row r="137" spans="1:15" ht="12.75">
      <c r="A137">
        <v>13.3</v>
      </c>
      <c r="B137" s="76">
        <f t="shared" si="0"/>
        <v>2600.776421621388</v>
      </c>
      <c r="C137" s="76">
        <f>A137*Sheet1!D29</f>
        <v>1729</v>
      </c>
      <c r="E137" s="76">
        <f t="shared" si="1"/>
        <v>871.7764216213884</v>
      </c>
      <c r="O137" s="70">
        <f>Sheet1!F67</f>
        <v>4.928353336092421</v>
      </c>
    </row>
    <row r="138" spans="1:15" ht="12.75">
      <c r="A138">
        <v>13.4</v>
      </c>
      <c r="B138" s="76">
        <f t="shared" si="0"/>
        <v>2626.935125028755</v>
      </c>
      <c r="C138" s="76">
        <f>A138*Sheet1!D29</f>
        <v>1742</v>
      </c>
      <c r="E138" s="76">
        <f t="shared" si="1"/>
        <v>884.9351250287551</v>
      </c>
      <c r="O138" s="70">
        <f>Sheet1!F67</f>
        <v>4.928353336092421</v>
      </c>
    </row>
    <row r="139" spans="1:15" ht="12.75">
      <c r="A139">
        <v>13.5</v>
      </c>
      <c r="B139" s="76">
        <f t="shared" si="0"/>
        <v>2653.1923955028437</v>
      </c>
      <c r="C139" s="76">
        <f>A139*Sheet1!D29</f>
        <v>1755</v>
      </c>
      <c r="E139" s="76">
        <f t="shared" si="1"/>
        <v>898.1923955028437</v>
      </c>
      <c r="O139" s="70">
        <f>Sheet1!F67</f>
        <v>4.928353336092421</v>
      </c>
    </row>
    <row r="140" spans="1:15" ht="12.75">
      <c r="A140">
        <v>13.6</v>
      </c>
      <c r="B140" s="76">
        <f t="shared" si="0"/>
        <v>2679.5482330436544</v>
      </c>
      <c r="C140" s="76">
        <f>A140*Sheet1!D29</f>
        <v>1768</v>
      </c>
      <c r="E140" s="76">
        <f t="shared" si="1"/>
        <v>911.5482330436541</v>
      </c>
      <c r="O140" s="70">
        <f>Sheet1!F67</f>
        <v>4.928353336092421</v>
      </c>
    </row>
    <row r="141" spans="1:15" ht="12.75">
      <c r="A141">
        <v>13.7</v>
      </c>
      <c r="B141" s="76">
        <f t="shared" si="0"/>
        <v>2706.0026376511864</v>
      </c>
      <c r="C141" s="76">
        <f>A141*Sheet1!D29</f>
        <v>1781</v>
      </c>
      <c r="E141" s="76">
        <f t="shared" si="1"/>
        <v>925.0026376511863</v>
      </c>
      <c r="O141" s="70">
        <f>Sheet1!F67</f>
        <v>4.928353336092421</v>
      </c>
    </row>
    <row r="142" spans="1:15" ht="12.75">
      <c r="A142">
        <v>13.8</v>
      </c>
      <c r="B142" s="76">
        <f t="shared" si="0"/>
        <v>2732.555609325441</v>
      </c>
      <c r="C142" s="76">
        <f>A142*Sheet1!D29</f>
        <v>1794</v>
      </c>
      <c r="E142" s="76">
        <f t="shared" si="1"/>
        <v>938.5556093254407</v>
      </c>
      <c r="O142" s="70">
        <f>Sheet1!F67</f>
        <v>4.928353336092421</v>
      </c>
    </row>
    <row r="143" spans="1:15" ht="12.75">
      <c r="A143">
        <v>13.9</v>
      </c>
      <c r="B143" s="76">
        <f t="shared" si="0"/>
        <v>2759.2071480664167</v>
      </c>
      <c r="C143" s="76">
        <f>A143*Sheet1!D29</f>
        <v>1807</v>
      </c>
      <c r="E143" s="76">
        <f t="shared" si="1"/>
        <v>952.2071480664167</v>
      </c>
      <c r="O143" s="70">
        <f>Sheet1!F67</f>
        <v>4.928353336092421</v>
      </c>
    </row>
    <row r="144" spans="1:15" ht="12.75">
      <c r="A144">
        <v>14</v>
      </c>
      <c r="B144" s="76">
        <f t="shared" si="0"/>
        <v>2785.9572538741145</v>
      </c>
      <c r="C144" s="76">
        <f>A144*Sheet1!D29</f>
        <v>1820</v>
      </c>
      <c r="E144" s="76">
        <f t="shared" si="1"/>
        <v>965.9572538741145</v>
      </c>
      <c r="O144" s="70">
        <f>Sheet1!F67</f>
        <v>4.928353336092421</v>
      </c>
    </row>
    <row r="145" spans="1:15" ht="12.75">
      <c r="A145">
        <v>14.1</v>
      </c>
      <c r="B145" s="76">
        <f t="shared" si="0"/>
        <v>2812.805926748534</v>
      </c>
      <c r="C145" s="76">
        <f>A145*Sheet1!D29</f>
        <v>1833</v>
      </c>
      <c r="E145" s="76">
        <f t="shared" si="1"/>
        <v>979.8059267485343</v>
      </c>
      <c r="O145" s="70">
        <f>Sheet1!F67</f>
        <v>4.928353336092421</v>
      </c>
    </row>
    <row r="146" spans="1:15" ht="12.75">
      <c r="A146">
        <v>14.2</v>
      </c>
      <c r="B146" s="76">
        <f t="shared" si="0"/>
        <v>2839.7531666896757</v>
      </c>
      <c r="C146" s="76">
        <f>A146*Sheet1!D29</f>
        <v>1846</v>
      </c>
      <c r="E146" s="76">
        <f t="shared" si="1"/>
        <v>993.7531666896757</v>
      </c>
      <c r="O146" s="70">
        <f>Sheet1!F67</f>
        <v>4.928353336092421</v>
      </c>
    </row>
    <row r="147" spans="1:15" ht="12.75">
      <c r="A147">
        <v>14.3</v>
      </c>
      <c r="B147" s="76">
        <f t="shared" si="0"/>
        <v>2866.798973697539</v>
      </c>
      <c r="C147" s="76">
        <f>A147*Sheet1!D29</f>
        <v>1859</v>
      </c>
      <c r="E147" s="76">
        <f t="shared" si="1"/>
        <v>1007.7989736975392</v>
      </c>
      <c r="O147" s="70">
        <f>Sheet1!F67</f>
        <v>4.928353336092421</v>
      </c>
    </row>
    <row r="148" spans="1:15" ht="12.75">
      <c r="A148">
        <v>14.4</v>
      </c>
      <c r="B148" s="76">
        <f t="shared" si="0"/>
        <v>2893.9433477721245</v>
      </c>
      <c r="C148" s="76">
        <f>A148*Sheet1!D29</f>
        <v>1872</v>
      </c>
      <c r="E148" s="76">
        <f t="shared" si="1"/>
        <v>1021.9433477721245</v>
      </c>
      <c r="O148" s="70">
        <f>Sheet1!F67</f>
        <v>4.928353336092421</v>
      </c>
    </row>
    <row r="149" spans="1:15" ht="12.75">
      <c r="A149">
        <v>14.5</v>
      </c>
      <c r="B149" s="76">
        <f t="shared" si="0"/>
        <v>2921.186288913432</v>
      </c>
      <c r="C149" s="76">
        <f>A149*Sheet1!D29</f>
        <v>1885</v>
      </c>
      <c r="E149" s="76">
        <f t="shared" si="1"/>
        <v>1036.1862889134316</v>
      </c>
      <c r="O149" s="70">
        <f>Sheet1!F67</f>
        <v>4.928353336092421</v>
      </c>
    </row>
    <row r="150" spans="1:15" ht="12.75">
      <c r="A150">
        <v>14.6</v>
      </c>
      <c r="B150" s="76">
        <f t="shared" si="0"/>
        <v>2948.5277971214605</v>
      </c>
      <c r="C150" s="76">
        <f>A150*Sheet1!D29</f>
        <v>1898</v>
      </c>
      <c r="E150" s="76">
        <f t="shared" si="1"/>
        <v>1050.5277971214605</v>
      </c>
      <c r="O150" s="70">
        <f>Sheet1!F67</f>
        <v>4.928353336092421</v>
      </c>
    </row>
    <row r="151" spans="1:15" ht="12.75">
      <c r="A151">
        <v>14.7</v>
      </c>
      <c r="B151" s="76">
        <f t="shared" si="0"/>
        <v>2975.967872396211</v>
      </c>
      <c r="C151" s="76">
        <f>A151*Sheet1!D29</f>
        <v>1911</v>
      </c>
      <c r="E151" s="76">
        <f t="shared" si="1"/>
        <v>1064.967872396211</v>
      </c>
      <c r="O151" s="70">
        <f>Sheet1!F67</f>
        <v>4.928353336092421</v>
      </c>
    </row>
    <row r="152" spans="1:15" ht="12.75">
      <c r="A152">
        <v>14.8</v>
      </c>
      <c r="B152" s="76">
        <f t="shared" si="0"/>
        <v>3003.506514737684</v>
      </c>
      <c r="C152" s="76">
        <f>A152*Sheet1!D29</f>
        <v>1924</v>
      </c>
      <c r="E152" s="76">
        <f t="shared" si="1"/>
        <v>1079.506514737684</v>
      </c>
      <c r="O152" s="70">
        <f>Sheet1!F67</f>
        <v>4.928353336092421</v>
      </c>
    </row>
    <row r="153" spans="1:15" ht="12.75">
      <c r="A153">
        <v>14.9</v>
      </c>
      <c r="B153" s="76">
        <f t="shared" si="0"/>
        <v>3031.1437241458784</v>
      </c>
      <c r="C153" s="76">
        <f>A153*Sheet1!D29</f>
        <v>1937</v>
      </c>
      <c r="E153" s="76">
        <f t="shared" si="1"/>
        <v>1094.1437241458784</v>
      </c>
      <c r="O153" s="70">
        <f>Sheet1!F67</f>
        <v>4.928353336092421</v>
      </c>
    </row>
    <row r="154" spans="1:15" ht="12.75">
      <c r="A154">
        <v>15</v>
      </c>
      <c r="B154" s="76">
        <f t="shared" si="0"/>
        <v>3058.8795006207947</v>
      </c>
      <c r="C154" s="76">
        <f>A154*Sheet1!D29</f>
        <v>1950</v>
      </c>
      <c r="E154" s="76">
        <f t="shared" si="1"/>
        <v>1108.8795006207947</v>
      </c>
      <c r="O154" s="70">
        <f>Sheet1!F67</f>
        <v>4.928353336092421</v>
      </c>
    </row>
    <row r="155" spans="1:15" ht="12.75">
      <c r="A155">
        <v>15.1</v>
      </c>
      <c r="B155" s="76">
        <f t="shared" si="0"/>
        <v>3086.713844162433</v>
      </c>
      <c r="C155" s="76">
        <f>A155*Sheet1!D29</f>
        <v>1963</v>
      </c>
      <c r="E155" s="76">
        <f t="shared" si="1"/>
        <v>1123.713844162433</v>
      </c>
      <c r="O155" s="70">
        <f>Sheet1!F67</f>
        <v>4.928353336092421</v>
      </c>
    </row>
    <row r="156" spans="1:15" ht="12.75">
      <c r="A156">
        <v>15.2</v>
      </c>
      <c r="B156" s="76">
        <f t="shared" si="0"/>
        <v>3114.646754770793</v>
      </c>
      <c r="C156" s="76">
        <f>A156*Sheet1!D29</f>
        <v>1976</v>
      </c>
      <c r="E156" s="76">
        <f t="shared" si="1"/>
        <v>1138.646754770793</v>
      </c>
      <c r="O156" s="70">
        <f>Sheet1!F67</f>
        <v>4.928353336092421</v>
      </c>
    </row>
    <row r="157" spans="1:15" ht="12.75">
      <c r="A157">
        <v>15.3</v>
      </c>
      <c r="B157" s="76">
        <f t="shared" si="0"/>
        <v>3142.678232445875</v>
      </c>
      <c r="C157" s="76">
        <f>A157*Sheet1!D29</f>
        <v>1989</v>
      </c>
      <c r="E157" s="76">
        <f t="shared" si="1"/>
        <v>1153.678232445875</v>
      </c>
      <c r="O157" s="70">
        <f>Sheet1!F67</f>
        <v>4.928353336092421</v>
      </c>
    </row>
    <row r="158" spans="1:15" ht="12.75">
      <c r="A158">
        <v>15.4</v>
      </c>
      <c r="B158" s="76">
        <f t="shared" si="0"/>
        <v>3170.808277187679</v>
      </c>
      <c r="C158" s="76">
        <f>A158*Sheet1!D29</f>
        <v>2002</v>
      </c>
      <c r="E158" s="76">
        <f t="shared" si="1"/>
        <v>1168.8082771876786</v>
      </c>
      <c r="O158" s="70">
        <f>Sheet1!F67</f>
        <v>4.928353336092421</v>
      </c>
    </row>
    <row r="159" spans="1:15" ht="12.75">
      <c r="A159">
        <v>15.5</v>
      </c>
      <c r="B159" s="76">
        <f t="shared" si="0"/>
        <v>3199.036888996204</v>
      </c>
      <c r="C159" s="76">
        <f>A159*Sheet1!D29</f>
        <v>2015</v>
      </c>
      <c r="E159" s="76">
        <f t="shared" si="1"/>
        <v>1184.0368889962042</v>
      </c>
      <c r="O159" s="70">
        <f>Sheet1!F67</f>
        <v>4.928353336092421</v>
      </c>
    </row>
    <row r="160" spans="1:15" ht="12.75">
      <c r="A160">
        <v>15.6</v>
      </c>
      <c r="B160" s="76">
        <f t="shared" si="0"/>
        <v>3227.3640678714514</v>
      </c>
      <c r="C160" s="76">
        <f>A160*Sheet1!D29</f>
        <v>2028</v>
      </c>
      <c r="E160" s="76">
        <f t="shared" si="1"/>
        <v>1199.3640678714514</v>
      </c>
      <c r="O160" s="70">
        <f>Sheet1!F67</f>
        <v>4.928353336092421</v>
      </c>
    </row>
    <row r="161" spans="1:15" ht="12.75">
      <c r="A161">
        <v>15.7</v>
      </c>
      <c r="B161" s="76">
        <f t="shared" si="0"/>
        <v>3255.7898138134206</v>
      </c>
      <c r="C161" s="76">
        <f>A161*Sheet1!D29</f>
        <v>2041</v>
      </c>
      <c r="E161" s="76">
        <f t="shared" si="1"/>
        <v>1214.7898138134208</v>
      </c>
      <c r="O161" s="70">
        <f>Sheet1!F67</f>
        <v>4.928353336092421</v>
      </c>
    </row>
    <row r="162" spans="1:15" ht="12.75">
      <c r="A162">
        <v>15.8</v>
      </c>
      <c r="B162" s="76">
        <f t="shared" si="0"/>
        <v>3284.314126822112</v>
      </c>
      <c r="C162" s="76">
        <f>A162*Sheet1!D29</f>
        <v>2054</v>
      </c>
      <c r="E162" s="76">
        <f t="shared" si="1"/>
        <v>1230.314126822112</v>
      </c>
      <c r="O162" s="70">
        <f>Sheet1!F67</f>
        <v>4.928353336092421</v>
      </c>
    </row>
    <row r="163" spans="1:15" ht="12.75">
      <c r="A163">
        <v>15.9</v>
      </c>
      <c r="B163" s="76">
        <f t="shared" si="0"/>
        <v>3312.937006897525</v>
      </c>
      <c r="C163" s="76">
        <f>A163*Sheet1!D29</f>
        <v>2067</v>
      </c>
      <c r="E163" s="76">
        <f t="shared" si="1"/>
        <v>1245.937006897525</v>
      </c>
      <c r="O163" s="70">
        <f>Sheet1!F67</f>
        <v>4.928353336092421</v>
      </c>
    </row>
    <row r="164" spans="1:15" ht="12.75">
      <c r="A164">
        <v>16</v>
      </c>
      <c r="B164" s="76">
        <f t="shared" si="0"/>
        <v>3341.65845403966</v>
      </c>
      <c r="C164" s="76">
        <f>A164*Sheet1!D29</f>
        <v>2080</v>
      </c>
      <c r="E164" s="76">
        <f t="shared" si="1"/>
        <v>1261.6584540396598</v>
      </c>
      <c r="O164" s="70">
        <f>Sheet1!F67</f>
        <v>4.928353336092421</v>
      </c>
    </row>
    <row r="165" spans="1:15" ht="12.75">
      <c r="A165">
        <v>16.1</v>
      </c>
      <c r="B165" s="76">
        <f t="shared" si="0"/>
        <v>3370.478468248517</v>
      </c>
      <c r="C165" s="76">
        <f>A165*Sheet1!D29</f>
        <v>2093</v>
      </c>
      <c r="E165" s="76">
        <f t="shared" si="1"/>
        <v>1277.4784682485167</v>
      </c>
      <c r="O165" s="70">
        <f>Sheet1!F67</f>
        <v>4.928353336092421</v>
      </c>
    </row>
    <row r="166" spans="1:15" ht="12.75">
      <c r="A166">
        <v>16.2</v>
      </c>
      <c r="B166" s="76">
        <f t="shared" si="0"/>
        <v>3399.3970495240947</v>
      </c>
      <c r="C166" s="76">
        <f>A166*Sheet1!D29</f>
        <v>2106</v>
      </c>
      <c r="E166" s="76">
        <f t="shared" si="1"/>
        <v>1293.3970495240949</v>
      </c>
      <c r="O166" s="70">
        <f>Sheet1!F67</f>
        <v>4.928353336092421</v>
      </c>
    </row>
    <row r="167" spans="1:15" ht="12.75">
      <c r="A167">
        <v>16.3</v>
      </c>
      <c r="B167" s="76">
        <f t="shared" si="0"/>
        <v>3428.4141978663956</v>
      </c>
      <c r="C167" s="76">
        <f>A167*Sheet1!D29</f>
        <v>2119</v>
      </c>
      <c r="E167" s="76">
        <f t="shared" si="1"/>
        <v>1309.4141978663954</v>
      </c>
      <c r="O167" s="70">
        <f>Sheet1!F67</f>
        <v>4.928353336092421</v>
      </c>
    </row>
    <row r="168" spans="1:15" ht="12.75">
      <c r="A168">
        <v>16.4</v>
      </c>
      <c r="B168" s="76">
        <f t="shared" si="0"/>
        <v>3457.529913275417</v>
      </c>
      <c r="C168" s="76">
        <f>A168*Sheet1!D29</f>
        <v>2132</v>
      </c>
      <c r="E168" s="76">
        <f t="shared" si="1"/>
        <v>1325.5299132754174</v>
      </c>
      <c r="O168" s="70">
        <f>Sheet1!F67</f>
        <v>4.928353336092421</v>
      </c>
    </row>
    <row r="169" spans="1:15" ht="12.75">
      <c r="A169">
        <v>16.5</v>
      </c>
      <c r="B169" s="76">
        <f t="shared" si="0"/>
        <v>3486.744195751162</v>
      </c>
      <c r="C169" s="76">
        <f>A169*Sheet1!D29</f>
        <v>2145</v>
      </c>
      <c r="E169" s="76">
        <f t="shared" si="1"/>
        <v>1341.7441957511617</v>
      </c>
      <c r="O169" s="70">
        <f>Sheet1!F67</f>
        <v>4.928353336092421</v>
      </c>
    </row>
    <row r="170" spans="1:15" ht="12.75">
      <c r="A170">
        <v>16.6</v>
      </c>
      <c r="B170" s="76">
        <f t="shared" si="0"/>
        <v>3516.057045293628</v>
      </c>
      <c r="C170" s="76">
        <f>A170*Sheet1!D29</f>
        <v>2158</v>
      </c>
      <c r="E170" s="76">
        <f t="shared" si="1"/>
        <v>1358.0570452936279</v>
      </c>
      <c r="O170" s="70">
        <f>Sheet1!F67</f>
        <v>4.928353336092421</v>
      </c>
    </row>
    <row r="171" spans="1:15" ht="12.75">
      <c r="A171">
        <v>16.7</v>
      </c>
      <c r="B171" s="76">
        <f t="shared" si="0"/>
        <v>3545.4684619028153</v>
      </c>
      <c r="C171" s="76">
        <f>A171*Sheet1!D29</f>
        <v>2171</v>
      </c>
      <c r="E171" s="76">
        <f t="shared" si="1"/>
        <v>1374.4684619028153</v>
      </c>
      <c r="O171" s="70">
        <f>Sheet1!F67</f>
        <v>4.928353336092421</v>
      </c>
    </row>
    <row r="172" spans="1:15" ht="12.75">
      <c r="A172">
        <v>16.8</v>
      </c>
      <c r="B172" s="76">
        <f t="shared" si="0"/>
        <v>3574.978445578725</v>
      </c>
      <c r="C172" s="76">
        <f>A172*Sheet1!D29</f>
        <v>2184</v>
      </c>
      <c r="E172" s="76">
        <f t="shared" si="1"/>
        <v>1390.9784455787249</v>
      </c>
      <c r="O172" s="70">
        <f>Sheet1!F67</f>
        <v>4.928353336092421</v>
      </c>
    </row>
    <row r="173" spans="1:15" ht="12.75">
      <c r="A173">
        <v>16.9</v>
      </c>
      <c r="B173" s="76">
        <f t="shared" si="0"/>
        <v>3604.5869963213563</v>
      </c>
      <c r="C173" s="76">
        <f>A173*Sheet1!D29</f>
        <v>2197</v>
      </c>
      <c r="E173" s="76">
        <f t="shared" si="1"/>
        <v>1407.586996321356</v>
      </c>
      <c r="O173" s="70">
        <f>Sheet1!F67</f>
        <v>4.928353336092421</v>
      </c>
    </row>
    <row r="174" spans="1:15" ht="12.75">
      <c r="A174">
        <v>17</v>
      </c>
      <c r="B174" s="76">
        <f t="shared" si="0"/>
        <v>3634.2941141307097</v>
      </c>
      <c r="C174" s="76">
        <f>A174*Sheet1!D29</f>
        <v>2210</v>
      </c>
      <c r="E174" s="76">
        <f t="shared" si="1"/>
        <v>1424.2941141307097</v>
      </c>
      <c r="O174" s="70">
        <f>Sheet1!F67</f>
        <v>4.928353336092421</v>
      </c>
    </row>
    <row r="175" spans="1:15" ht="12.75">
      <c r="A175">
        <v>17.1</v>
      </c>
      <c r="B175" s="76">
        <f t="shared" si="0"/>
        <v>3664.099799006785</v>
      </c>
      <c r="C175" s="76">
        <f>A175*Sheet1!D29</f>
        <v>2223</v>
      </c>
      <c r="E175" s="76">
        <f t="shared" si="1"/>
        <v>1441.099799006785</v>
      </c>
      <c r="O175" s="70">
        <f>Sheet1!F67</f>
        <v>4.928353336092421</v>
      </c>
    </row>
    <row r="176" spans="1:15" ht="12.75">
      <c r="A176">
        <v>17.2</v>
      </c>
      <c r="B176" s="76">
        <f t="shared" si="0"/>
        <v>3694.0040509495816</v>
      </c>
      <c r="C176" s="76">
        <f>A176*Sheet1!D29</f>
        <v>2236</v>
      </c>
      <c r="E176" s="76">
        <f t="shared" si="1"/>
        <v>1458.0040509495816</v>
      </c>
      <c r="O176" s="70">
        <f>Sheet1!F67</f>
        <v>4.928353336092421</v>
      </c>
    </row>
    <row r="177" spans="1:15" ht="12.75">
      <c r="A177">
        <v>17.3</v>
      </c>
      <c r="B177" s="76">
        <f t="shared" si="0"/>
        <v>3724.006869959101</v>
      </c>
      <c r="C177" s="76">
        <f>A177*Sheet1!D29</f>
        <v>2249</v>
      </c>
      <c r="E177" s="76">
        <f t="shared" si="1"/>
        <v>1475.0068699591009</v>
      </c>
      <c r="O177" s="70">
        <f>Sheet1!F67</f>
        <v>4.928353336092421</v>
      </c>
    </row>
    <row r="178" spans="1:15" ht="12.75">
      <c r="A178">
        <v>17.4</v>
      </c>
      <c r="B178" s="76">
        <f t="shared" si="0"/>
        <v>3754.108256035341</v>
      </c>
      <c r="C178" s="76">
        <f>A178*Sheet1!D29</f>
        <v>2262</v>
      </c>
      <c r="E178" s="76">
        <f t="shared" si="1"/>
        <v>1492.1082560353411</v>
      </c>
      <c r="O178" s="70">
        <f>Sheet1!F67</f>
        <v>4.928353336092421</v>
      </c>
    </row>
    <row r="179" spans="1:15" ht="12.75">
      <c r="A179">
        <v>17.5</v>
      </c>
      <c r="B179" s="76">
        <f t="shared" si="0"/>
        <v>3784.308209178304</v>
      </c>
      <c r="C179" s="76">
        <f>A179*Sheet1!D29</f>
        <v>2275</v>
      </c>
      <c r="E179" s="76">
        <f t="shared" si="1"/>
        <v>1509.308209178304</v>
      </c>
      <c r="O179" s="70">
        <f>Sheet1!F67</f>
        <v>4.928353336092421</v>
      </c>
    </row>
    <row r="180" spans="1:15" ht="12.75">
      <c r="A180">
        <v>17.6</v>
      </c>
      <c r="B180" s="76">
        <f t="shared" si="0"/>
        <v>3814.6067293879887</v>
      </c>
      <c r="C180" s="76">
        <f>A180*Sheet1!D29</f>
        <v>2288</v>
      </c>
      <c r="E180" s="76">
        <f t="shared" si="1"/>
        <v>1526.6067293879885</v>
      </c>
      <c r="O180" s="70">
        <f>Sheet1!F67</f>
        <v>4.928353336092421</v>
      </c>
    </row>
    <row r="181" spans="1:15" ht="12.75">
      <c r="A181">
        <v>17.7</v>
      </c>
      <c r="B181" s="76">
        <f t="shared" si="0"/>
        <v>3845.0038166643944</v>
      </c>
      <c r="C181" s="76">
        <f>A181*Sheet1!D29</f>
        <v>2301</v>
      </c>
      <c r="E181" s="76">
        <f t="shared" si="1"/>
        <v>1544.0038166643944</v>
      </c>
      <c r="O181" s="70">
        <f>Sheet1!F67</f>
        <v>4.928353336092421</v>
      </c>
    </row>
    <row r="182" spans="1:15" ht="12.75">
      <c r="A182">
        <v>17.8</v>
      </c>
      <c r="B182" s="76">
        <f t="shared" si="0"/>
        <v>3875.4994710075225</v>
      </c>
      <c r="C182" s="76">
        <f>A182*Sheet1!D29</f>
        <v>2314</v>
      </c>
      <c r="E182" s="76">
        <f t="shared" si="1"/>
        <v>1561.4994710075227</v>
      </c>
      <c r="O182" s="70">
        <f>Sheet1!F67</f>
        <v>4.928353336092421</v>
      </c>
    </row>
    <row r="183" spans="1:15" ht="12.75">
      <c r="A183">
        <v>17.9</v>
      </c>
      <c r="B183" s="76">
        <f t="shared" si="0"/>
        <v>3906.0936924173725</v>
      </c>
      <c r="C183" s="76">
        <f>A183*Sheet1!D29</f>
        <v>2327</v>
      </c>
      <c r="E183" s="76">
        <f t="shared" si="1"/>
        <v>1579.0936924173725</v>
      </c>
      <c r="O183" s="70">
        <f>Sheet1!F67</f>
        <v>4.928353336092421</v>
      </c>
    </row>
    <row r="184" spans="1:15" ht="12.75">
      <c r="A184">
        <v>18</v>
      </c>
      <c r="B184" s="76">
        <f t="shared" si="0"/>
        <v>3936.7864808939444</v>
      </c>
      <c r="C184" s="76">
        <f>A184*Sheet1!D29</f>
        <v>2340</v>
      </c>
      <c r="E184" s="76">
        <f t="shared" si="1"/>
        <v>1596.7864808939444</v>
      </c>
      <c r="O184" s="70">
        <f>Sheet1!F67</f>
        <v>4.928353336092421</v>
      </c>
    </row>
    <row r="185" spans="1:15" ht="12.75">
      <c r="A185">
        <v>18.1</v>
      </c>
      <c r="B185" s="76">
        <f t="shared" si="0"/>
        <v>3967.577836437238</v>
      </c>
      <c r="C185" s="76">
        <f>A185*Sheet1!D29</f>
        <v>2353</v>
      </c>
      <c r="E185" s="76">
        <f t="shared" si="1"/>
        <v>1614.5778364372384</v>
      </c>
      <c r="O185" s="70">
        <f>Sheet1!F67</f>
        <v>4.928353336092421</v>
      </c>
    </row>
    <row r="186" spans="1:15" ht="12.75">
      <c r="A186">
        <v>18.2</v>
      </c>
      <c r="B186" s="76">
        <f t="shared" si="0"/>
        <v>3998.4677590472534</v>
      </c>
      <c r="C186" s="76">
        <f>A186*Sheet1!D29</f>
        <v>2366</v>
      </c>
      <c r="E186" s="76">
        <f t="shared" si="1"/>
        <v>1632.4677590472534</v>
      </c>
      <c r="O186" s="70">
        <f>Sheet1!F67</f>
        <v>4.928353336092421</v>
      </c>
    </row>
    <row r="187" spans="1:15" ht="12.75">
      <c r="A187">
        <v>18.3</v>
      </c>
      <c r="B187" s="76">
        <f t="shared" si="0"/>
        <v>4029.456248723991</v>
      </c>
      <c r="C187" s="76">
        <f>A187*Sheet1!D29</f>
        <v>2379</v>
      </c>
      <c r="E187" s="76">
        <f t="shared" si="1"/>
        <v>1650.4562487239912</v>
      </c>
      <c r="O187" s="70">
        <f>Sheet1!F67</f>
        <v>4.928353336092421</v>
      </c>
    </row>
    <row r="188" spans="1:15" ht="12.75">
      <c r="A188">
        <v>18.4</v>
      </c>
      <c r="B188" s="76">
        <f t="shared" si="0"/>
        <v>4060.5433054674495</v>
      </c>
      <c r="C188" s="76">
        <f>A188*Sheet1!D29</f>
        <v>2392</v>
      </c>
      <c r="E188" s="76">
        <f t="shared" si="1"/>
        <v>1668.5433054674497</v>
      </c>
      <c r="O188" s="70">
        <f>Sheet1!F67</f>
        <v>4.928353336092421</v>
      </c>
    </row>
    <row r="189" spans="1:15" ht="12.75">
      <c r="A189">
        <v>18.5</v>
      </c>
      <c r="B189" s="76">
        <f t="shared" si="0"/>
        <v>4091.7289292776313</v>
      </c>
      <c r="C189" s="76">
        <f>A189*Sheet1!D29</f>
        <v>2405</v>
      </c>
      <c r="E189" s="76">
        <f t="shared" si="1"/>
        <v>1686.728929277631</v>
      </c>
      <c r="O189" s="70">
        <f>Sheet1!F67</f>
        <v>4.928353336092421</v>
      </c>
    </row>
    <row r="190" spans="1:15" ht="12.75">
      <c r="A190">
        <v>18.6</v>
      </c>
      <c r="B190" s="76">
        <f t="shared" si="0"/>
        <v>4123.013120154534</v>
      </c>
      <c r="C190" s="76">
        <f>A190*Sheet1!D29</f>
        <v>2418</v>
      </c>
      <c r="E190" s="76">
        <f t="shared" si="1"/>
        <v>1705.0131201545341</v>
      </c>
      <c r="O190" s="70">
        <f>Sheet1!F67</f>
        <v>4.928353336092421</v>
      </c>
    </row>
    <row r="191" spans="1:15" ht="12.75">
      <c r="A191">
        <v>18.7</v>
      </c>
      <c r="B191" s="76">
        <f t="shared" si="0"/>
        <v>4154.395878098158</v>
      </c>
      <c r="C191" s="76">
        <f>A191*Sheet1!D29</f>
        <v>2431</v>
      </c>
      <c r="E191" s="76">
        <f t="shared" si="1"/>
        <v>1723.3958780981586</v>
      </c>
      <c r="O191" s="70">
        <f>Sheet1!F67</f>
        <v>4.928353336092421</v>
      </c>
    </row>
    <row r="192" spans="1:15" ht="12.75">
      <c r="A192">
        <v>18.8</v>
      </c>
      <c r="B192" s="76">
        <f t="shared" si="0"/>
        <v>4185.8772031085055</v>
      </c>
      <c r="C192" s="76">
        <f>A192*Sheet1!D29</f>
        <v>2444</v>
      </c>
      <c r="E192" s="76">
        <f t="shared" si="1"/>
        <v>1741.8772031085055</v>
      </c>
      <c r="O192" s="70">
        <f>Sheet1!F67</f>
        <v>4.928353336092421</v>
      </c>
    </row>
    <row r="193" spans="1:15" ht="12.75">
      <c r="A193">
        <v>18.9</v>
      </c>
      <c r="B193" s="76">
        <f t="shared" si="0"/>
        <v>4217.457095185573</v>
      </c>
      <c r="C193" s="76">
        <f>A193*Sheet1!D29</f>
        <v>2457</v>
      </c>
      <c r="E193" s="76">
        <f t="shared" si="1"/>
        <v>1760.4570951855733</v>
      </c>
      <c r="O193" s="70">
        <f>Sheet1!F67</f>
        <v>4.928353336092421</v>
      </c>
    </row>
    <row r="194" spans="1:15" ht="12.75">
      <c r="A194">
        <v>19</v>
      </c>
      <c r="B194" s="76">
        <f t="shared" si="0"/>
        <v>4249.135554329364</v>
      </c>
      <c r="C194" s="76">
        <f>A194*Sheet1!D29</f>
        <v>2470</v>
      </c>
      <c r="E194" s="76">
        <f t="shared" si="1"/>
        <v>1779.135554329364</v>
      </c>
      <c r="O194" s="70">
        <f>Sheet1!F67</f>
        <v>4.928353336092421</v>
      </c>
    </row>
    <row r="195" spans="1:15" ht="12.75">
      <c r="A195">
        <v>19.1</v>
      </c>
      <c r="B195" s="76">
        <f t="shared" si="0"/>
        <v>4280.912580539876</v>
      </c>
      <c r="C195" s="76">
        <f>A195*Sheet1!D29</f>
        <v>2483</v>
      </c>
      <c r="E195" s="76">
        <f t="shared" si="1"/>
        <v>1797.9125805398764</v>
      </c>
      <c r="O195" s="70">
        <f>Sheet1!F67</f>
        <v>4.928353336092421</v>
      </c>
    </row>
    <row r="196" spans="1:15" ht="12.75">
      <c r="A196">
        <v>19.2</v>
      </c>
      <c r="B196" s="76">
        <f t="shared" si="0"/>
        <v>4312.78817381711</v>
      </c>
      <c r="C196" s="76">
        <f>A196*Sheet1!D29</f>
        <v>2496</v>
      </c>
      <c r="E196" s="76">
        <f t="shared" si="1"/>
        <v>1816.78817381711</v>
      </c>
      <c r="O196" s="70">
        <f>Sheet1!F67</f>
        <v>4.928353336092421</v>
      </c>
    </row>
    <row r="197" spans="1:15" ht="12.75">
      <c r="A197">
        <v>19.3</v>
      </c>
      <c r="B197" s="76">
        <f t="shared" si="0"/>
        <v>4344.762334161066</v>
      </c>
      <c r="C197" s="76">
        <f>A197*Sheet1!D29</f>
        <v>2509</v>
      </c>
      <c r="E197" s="76">
        <f t="shared" si="1"/>
        <v>1835.7623341610658</v>
      </c>
      <c r="O197" s="70">
        <f>Sheet1!F67</f>
        <v>4.928353336092421</v>
      </c>
    </row>
    <row r="198" spans="1:15" ht="12.75">
      <c r="A198">
        <v>19.4</v>
      </c>
      <c r="B198" s="76">
        <f t="shared" si="0"/>
        <v>4376.835061571744</v>
      </c>
      <c r="C198" s="76">
        <f>A198*Sheet1!D29</f>
        <v>2522</v>
      </c>
      <c r="E198" s="76">
        <f t="shared" si="1"/>
        <v>1854.8350615717434</v>
      </c>
      <c r="O198" s="70">
        <f>Sheet1!F67</f>
        <v>4.928353336092421</v>
      </c>
    </row>
    <row r="199" spans="1:15" ht="12.75">
      <c r="A199">
        <v>19.5</v>
      </c>
      <c r="B199" s="76">
        <f t="shared" si="0"/>
        <v>4409.0063560491435</v>
      </c>
      <c r="C199" s="76">
        <f>A199*Sheet1!D29</f>
        <v>2535</v>
      </c>
      <c r="E199" s="76">
        <f t="shared" si="1"/>
        <v>1874.006356049143</v>
      </c>
      <c r="O199" s="70">
        <f>Sheet1!F67</f>
        <v>4.928353336092421</v>
      </c>
    </row>
    <row r="200" spans="1:15" ht="12.75">
      <c r="A200">
        <v>19.6</v>
      </c>
      <c r="B200" s="76">
        <f t="shared" si="0"/>
        <v>4441.276217593265</v>
      </c>
      <c r="C200" s="76">
        <f>A200*Sheet1!D29</f>
        <v>2548</v>
      </c>
      <c r="E200" s="76">
        <f t="shared" si="1"/>
        <v>1893.2762175932648</v>
      </c>
      <c r="O200" s="70">
        <f>Sheet1!F67</f>
        <v>4.928353336092421</v>
      </c>
    </row>
    <row r="201" spans="1:15" ht="12.75">
      <c r="A201">
        <v>19.7</v>
      </c>
      <c r="B201" s="76">
        <f t="shared" si="0"/>
        <v>4473.644646204108</v>
      </c>
      <c r="C201" s="76">
        <f>A201*Sheet1!D29</f>
        <v>2561</v>
      </c>
      <c r="E201" s="76">
        <f t="shared" si="1"/>
        <v>1912.6446462041076</v>
      </c>
      <c r="O201" s="70">
        <f>Sheet1!F67</f>
        <v>4.928353336092421</v>
      </c>
    </row>
    <row r="202" spans="1:15" ht="12.75">
      <c r="A202">
        <v>19.8</v>
      </c>
      <c r="B202" s="76">
        <f t="shared" si="0"/>
        <v>4506.111641881673</v>
      </c>
      <c r="C202" s="76">
        <f>A202*Sheet1!D29</f>
        <v>2574</v>
      </c>
      <c r="E202" s="76">
        <f t="shared" si="1"/>
        <v>1932.1116418816728</v>
      </c>
      <c r="O202" s="70">
        <f>Sheet1!F67</f>
        <v>4.928353336092421</v>
      </c>
    </row>
    <row r="203" spans="1:15" ht="12.75">
      <c r="A203">
        <v>19.9</v>
      </c>
      <c r="B203" s="76">
        <f t="shared" si="0"/>
        <v>4538.677204625959</v>
      </c>
      <c r="C203" s="76">
        <f>A203*Sheet1!D29</f>
        <v>2587</v>
      </c>
      <c r="E203" s="76">
        <f t="shared" si="1"/>
        <v>1951.6772046259593</v>
      </c>
      <c r="O203" s="70">
        <f>Sheet1!F67</f>
        <v>4.928353336092421</v>
      </c>
    </row>
    <row r="204" spans="1:15" ht="12.75">
      <c r="A204">
        <v>20</v>
      </c>
      <c r="B204" s="76">
        <f t="shared" si="0"/>
        <v>4571.341334436968</v>
      </c>
      <c r="C204" s="76">
        <f>A204*Sheet1!D29</f>
        <v>2600</v>
      </c>
      <c r="E204" s="76">
        <f t="shared" si="1"/>
        <v>1971.3413344369683</v>
      </c>
      <c r="O204" s="70">
        <f>Sheet1!F67</f>
        <v>4.928353336092421</v>
      </c>
    </row>
    <row r="205" spans="1:15" ht="12.75">
      <c r="A205">
        <v>20.5</v>
      </c>
      <c r="B205" s="76">
        <f t="shared" si="0"/>
        <v>4736.14048949284</v>
      </c>
      <c r="C205" s="76">
        <f>A205*Sheet1!D29</f>
        <v>2665</v>
      </c>
      <c r="E205" s="76">
        <f t="shared" si="1"/>
        <v>2071.14048949284</v>
      </c>
      <c r="O205" s="70">
        <f>Sheet1!F67</f>
        <v>4.928353336092421</v>
      </c>
    </row>
    <row r="206" spans="1:15" ht="12.75">
      <c r="A206">
        <v>21</v>
      </c>
      <c r="B206" s="76">
        <f t="shared" si="0"/>
        <v>4903.403821216758</v>
      </c>
      <c r="C206" s="76">
        <f>A206*Sheet1!D29</f>
        <v>2730</v>
      </c>
      <c r="E206" s="76">
        <f t="shared" si="1"/>
        <v>2173.4038212167575</v>
      </c>
      <c r="O206" s="70">
        <f>Sheet1!F67</f>
        <v>4.928353336092421</v>
      </c>
    </row>
    <row r="207" spans="1:15" ht="12.75">
      <c r="A207">
        <v>21.5</v>
      </c>
      <c r="B207" s="76">
        <f t="shared" si="0"/>
        <v>5073.131329608721</v>
      </c>
      <c r="C207" s="76">
        <f>A207*Sheet1!D29</f>
        <v>2795</v>
      </c>
      <c r="E207" s="76">
        <f t="shared" si="1"/>
        <v>2278.1313296087214</v>
      </c>
      <c r="O207" s="70">
        <f>Sheet1!F67</f>
        <v>4.928353336092421</v>
      </c>
    </row>
    <row r="208" spans="1:15" ht="12.75">
      <c r="A208">
        <v>22</v>
      </c>
      <c r="B208" s="76">
        <f t="shared" si="0"/>
        <v>5245.323014668732</v>
      </c>
      <c r="C208" s="76">
        <f>A208*Sheet1!D29</f>
        <v>2860</v>
      </c>
      <c r="E208" s="76">
        <f t="shared" si="1"/>
        <v>2385.323014668732</v>
      </c>
      <c r="O208" s="70">
        <f>Sheet1!F67</f>
        <v>4.928353336092421</v>
      </c>
    </row>
    <row r="209" spans="1:15" ht="12.75">
      <c r="A209">
        <v>22.5</v>
      </c>
      <c r="B209" s="76">
        <f t="shared" si="0"/>
        <v>5419.978876396788</v>
      </c>
      <c r="C209" s="76">
        <f>A209*Sheet1!D29</f>
        <v>2925</v>
      </c>
      <c r="E209" s="76">
        <f t="shared" si="1"/>
        <v>2494.978876396788</v>
      </c>
      <c r="O209" s="70">
        <f>Sheet1!F67</f>
        <v>4.928353336092421</v>
      </c>
    </row>
    <row r="210" spans="1:15" ht="12.75">
      <c r="A210">
        <v>23</v>
      </c>
      <c r="B210" s="76">
        <f t="shared" si="0"/>
        <v>5597.09891479289</v>
      </c>
      <c r="C210" s="76">
        <f>A210*Sheet1!D29</f>
        <v>2990</v>
      </c>
      <c r="E210" s="76">
        <f t="shared" si="1"/>
        <v>2607.098914792891</v>
      </c>
      <c r="O210" s="70">
        <f>Sheet1!F67</f>
        <v>4.928353336092421</v>
      </c>
    </row>
    <row r="211" spans="1:15" ht="12.75">
      <c r="A211">
        <v>23.5</v>
      </c>
      <c r="B211" s="76">
        <f t="shared" si="0"/>
        <v>5776.68312985704</v>
      </c>
      <c r="C211" s="76">
        <f>A211*Sheet1!D29</f>
        <v>3055</v>
      </c>
      <c r="E211" s="76">
        <f t="shared" si="1"/>
        <v>2721.6831298570396</v>
      </c>
      <c r="O211" s="70">
        <f>Sheet1!F67</f>
        <v>4.928353336092421</v>
      </c>
    </row>
    <row r="212" spans="1:15" ht="12.75">
      <c r="A212">
        <v>24</v>
      </c>
      <c r="B212" s="76">
        <f t="shared" si="0"/>
        <v>5958.731521589234</v>
      </c>
      <c r="C212" s="76">
        <f>A212*Sheet1!D29</f>
        <v>3120</v>
      </c>
      <c r="E212" s="76">
        <f t="shared" si="1"/>
        <v>2838.7315215892345</v>
      </c>
      <c r="O212" s="70">
        <f>Sheet1!F67</f>
        <v>4.928353336092421</v>
      </c>
    </row>
    <row r="213" spans="1:15" ht="12.75">
      <c r="A213">
        <v>24.5</v>
      </c>
      <c r="B213" s="76">
        <f t="shared" si="0"/>
        <v>6143.2440899894755</v>
      </c>
      <c r="C213" s="76">
        <f>A213*Sheet1!D29</f>
        <v>3185</v>
      </c>
      <c r="E213" s="76">
        <f t="shared" si="1"/>
        <v>2958.244089989476</v>
      </c>
      <c r="O213" s="70">
        <f>Sheet1!F67</f>
        <v>4.928353336092421</v>
      </c>
    </row>
    <row r="214" spans="1:15" ht="12.75">
      <c r="A214">
        <v>25</v>
      </c>
      <c r="B214" s="76">
        <f t="shared" si="0"/>
        <v>6330.220835057763</v>
      </c>
      <c r="C214" s="76">
        <f>A214*Sheet1!D29</f>
        <v>3250</v>
      </c>
      <c r="E214" s="76">
        <f t="shared" si="1"/>
        <v>3080.220835057763</v>
      </c>
      <c r="O214" s="70">
        <f>Sheet1!F67</f>
        <v>4.928353336092421</v>
      </c>
    </row>
    <row r="215" spans="1:15" ht="12.75">
      <c r="A215">
        <v>25.5</v>
      </c>
      <c r="B215" s="76">
        <f t="shared" si="0"/>
        <v>6519.661756794097</v>
      </c>
      <c r="C215" s="76">
        <f>A215*Sheet1!D29</f>
        <v>3315</v>
      </c>
      <c r="E215" s="76">
        <f t="shared" si="1"/>
        <v>3204.6617567940966</v>
      </c>
      <c r="O215" s="70">
        <f>Sheet1!F67</f>
        <v>4.928353336092421</v>
      </c>
    </row>
    <row r="216" spans="1:15" ht="12.75">
      <c r="A216">
        <v>26</v>
      </c>
      <c r="B216" s="76">
        <f t="shared" si="0"/>
        <v>6711.566855198476</v>
      </c>
      <c r="C216" s="76">
        <f>A216*Sheet1!D29</f>
        <v>3380</v>
      </c>
      <c r="E216" s="76">
        <f t="shared" si="1"/>
        <v>3331.566855198477</v>
      </c>
      <c r="O216" s="70">
        <f>Sheet1!F67</f>
        <v>4.928353336092421</v>
      </c>
    </row>
    <row r="217" spans="1:15" ht="12.75">
      <c r="A217">
        <v>26.5</v>
      </c>
      <c r="B217" s="76">
        <f t="shared" si="0"/>
        <v>6905.936130270902</v>
      </c>
      <c r="C217" s="76">
        <f>A217*Sheet1!D29</f>
        <v>3445</v>
      </c>
      <c r="E217" s="76">
        <f t="shared" si="1"/>
        <v>3460.9361302709026</v>
      </c>
      <c r="O217" s="70">
        <f>Sheet1!F67</f>
        <v>4.928353336092421</v>
      </c>
    </row>
    <row r="218" spans="1:15" ht="12.75">
      <c r="A218">
        <v>27</v>
      </c>
      <c r="B218" s="76">
        <f t="shared" si="0"/>
        <v>7102.769582011375</v>
      </c>
      <c r="C218" s="76">
        <f>A218*Sheet1!D29</f>
        <v>3510</v>
      </c>
      <c r="E218" s="76">
        <f t="shared" si="1"/>
        <v>3592.769582011375</v>
      </c>
      <c r="O218" s="70">
        <f>Sheet1!F67</f>
        <v>4.928353336092421</v>
      </c>
    </row>
    <row r="219" spans="1:15" ht="12.75">
      <c r="A219">
        <v>27.5</v>
      </c>
      <c r="B219" s="76">
        <f t="shared" si="0"/>
        <v>7302.067210419893</v>
      </c>
      <c r="C219" s="76">
        <f>A219*Sheet1!D29</f>
        <v>3575</v>
      </c>
      <c r="E219" s="76">
        <f t="shared" si="1"/>
        <v>3727.0672104198934</v>
      </c>
      <c r="O219" s="70">
        <f>Sheet1!F67</f>
        <v>4.928353336092421</v>
      </c>
    </row>
    <row r="220" spans="1:15" ht="12.75">
      <c r="A220">
        <v>28</v>
      </c>
      <c r="B220" s="76">
        <f t="shared" si="0"/>
        <v>7503.829015496458</v>
      </c>
      <c r="C220" s="76">
        <f>A220*Sheet1!D29</f>
        <v>3640</v>
      </c>
      <c r="E220" s="76">
        <f t="shared" si="1"/>
        <v>3863.829015496458</v>
      </c>
      <c r="O220" s="70">
        <f>Sheet1!F67</f>
        <v>4.928353336092421</v>
      </c>
    </row>
    <row r="221" spans="1:15" ht="12.75">
      <c r="A221">
        <v>28.5</v>
      </c>
      <c r="B221" s="76">
        <f t="shared" si="0"/>
        <v>7708.054997241069</v>
      </c>
      <c r="C221" s="76">
        <f>A221*Sheet1!D29</f>
        <v>3705</v>
      </c>
      <c r="E221" s="76">
        <f t="shared" si="1"/>
        <v>4003.054997241069</v>
      </c>
      <c r="O221" s="70">
        <f>Sheet1!F67</f>
        <v>4.928353336092421</v>
      </c>
    </row>
    <row r="222" spans="1:15" ht="12.75">
      <c r="A222">
        <v>29</v>
      </c>
      <c r="B222" s="76">
        <f t="shared" si="0"/>
        <v>7914.745155653726</v>
      </c>
      <c r="C222" s="76">
        <f>A222*Sheet1!D29</f>
        <v>3770</v>
      </c>
      <c r="E222" s="76">
        <f t="shared" si="1"/>
        <v>4144.745155653726</v>
      </c>
      <c r="O222" s="70">
        <f>Sheet1!F67</f>
        <v>4.928353336092421</v>
      </c>
    </row>
    <row r="223" spans="1:15" ht="12.75">
      <c r="A223">
        <v>29.5</v>
      </c>
      <c r="B223" s="76">
        <f t="shared" si="0"/>
        <v>8123.8994907344295</v>
      </c>
      <c r="C223" s="76">
        <f>A223*Sheet1!D29</f>
        <v>3835</v>
      </c>
      <c r="E223" s="76">
        <f t="shared" si="1"/>
        <v>4288.8994907344295</v>
      </c>
      <c r="O223" s="70">
        <f>Sheet1!F67</f>
        <v>4.928353336092421</v>
      </c>
    </row>
    <row r="224" spans="1:15" ht="12.75">
      <c r="A224">
        <v>30</v>
      </c>
      <c r="B224" s="76">
        <f t="shared" si="0"/>
        <v>8335.518002483179</v>
      </c>
      <c r="C224" s="76">
        <f>A224*Sheet1!D29</f>
        <v>3900</v>
      </c>
      <c r="E224" s="76">
        <f t="shared" si="1"/>
        <v>4435.518002483179</v>
      </c>
      <c r="O224" s="70">
        <f>Sheet1!F67</f>
        <v>4.928353336092421</v>
      </c>
    </row>
    <row r="225" spans="1:15" ht="12.75">
      <c r="A225">
        <v>30.5</v>
      </c>
      <c r="B225" s="76">
        <f t="shared" si="0"/>
        <v>8549.600690899973</v>
      </c>
      <c r="C225" s="76">
        <f>A225*Sheet1!D29</f>
        <v>3965</v>
      </c>
      <c r="E225" s="76">
        <f t="shared" si="1"/>
        <v>4584.600690899974</v>
      </c>
      <c r="O225" s="70">
        <f>Sheet1!F67</f>
        <v>4.928353336092421</v>
      </c>
    </row>
    <row r="226" spans="1:15" ht="12.75">
      <c r="A226">
        <v>31</v>
      </c>
      <c r="B226" s="76">
        <f t="shared" si="0"/>
        <v>8766.147555984817</v>
      </c>
      <c r="C226" s="76">
        <f>A226*Sheet1!D29</f>
        <v>4030</v>
      </c>
      <c r="E226" s="76">
        <f t="shared" si="1"/>
        <v>4736.147555984817</v>
      </c>
      <c r="O226" s="70">
        <f>Sheet1!F67</f>
        <v>4.928353336092421</v>
      </c>
    </row>
    <row r="227" spans="1:15" ht="12.75">
      <c r="A227">
        <v>31.5</v>
      </c>
      <c r="B227" s="76">
        <f t="shared" si="0"/>
        <v>8985.158597737704</v>
      </c>
      <c r="C227" s="76">
        <f>A227*Sheet1!D29</f>
        <v>4095</v>
      </c>
      <c r="E227" s="76">
        <f t="shared" si="1"/>
        <v>4890.158597737704</v>
      </c>
      <c r="O227" s="70">
        <f>Sheet1!F67</f>
        <v>4.928353336092421</v>
      </c>
    </row>
    <row r="228" spans="1:15" ht="12.75">
      <c r="A228">
        <v>32</v>
      </c>
      <c r="B228" s="76">
        <f t="shared" si="0"/>
        <v>9206.63381615864</v>
      </c>
      <c r="C228" s="76">
        <f>A228*Sheet1!D29</f>
        <v>4160</v>
      </c>
      <c r="E228" s="76">
        <f t="shared" si="1"/>
        <v>5046.633816158639</v>
      </c>
      <c r="O228" s="70">
        <f>Sheet1!F67</f>
        <v>4.928353336092421</v>
      </c>
    </row>
    <row r="229" spans="1:15" ht="12.75">
      <c r="A229">
        <v>32.5</v>
      </c>
      <c r="B229" s="76">
        <f t="shared" si="0"/>
        <v>9430.57321124762</v>
      </c>
      <c r="C229" s="76">
        <f>A229*Sheet1!D29</f>
        <v>4225</v>
      </c>
      <c r="E229" s="76">
        <f t="shared" si="1"/>
        <v>5205.57321124762</v>
      </c>
      <c r="O229" s="70">
        <f>Sheet1!F67</f>
        <v>4.928353336092421</v>
      </c>
    </row>
    <row r="230" spans="1:15" ht="12.75">
      <c r="A230">
        <v>33</v>
      </c>
      <c r="B230" s="76">
        <f t="shared" si="0"/>
        <v>9656.976783004648</v>
      </c>
      <c r="C230" s="76">
        <f>A230*Sheet1!D29</f>
        <v>4290</v>
      </c>
      <c r="E230" s="76">
        <f t="shared" si="1"/>
        <v>5366.976783004647</v>
      </c>
      <c r="O230" s="70">
        <f>Sheet1!F67</f>
        <v>4.928353336092421</v>
      </c>
    </row>
    <row r="231" spans="1:15" ht="12.75">
      <c r="A231">
        <v>33.5</v>
      </c>
      <c r="B231" s="76">
        <f t="shared" si="0"/>
        <v>9885.84453142972</v>
      </c>
      <c r="C231" s="76">
        <f>A231*Sheet1!D29</f>
        <v>4355</v>
      </c>
      <c r="E231" s="76">
        <f t="shared" si="1"/>
        <v>5530.84453142972</v>
      </c>
      <c r="O231" s="70">
        <f>Sheet1!F67</f>
        <v>4.928353336092421</v>
      </c>
    </row>
    <row r="232" spans="1:15" ht="12.75">
      <c r="A232">
        <v>34</v>
      </c>
      <c r="B232" s="76">
        <f t="shared" si="0"/>
        <v>10117.176456522839</v>
      </c>
      <c r="C232" s="76">
        <f>A232*Sheet1!D29</f>
        <v>4420</v>
      </c>
      <c r="E232" s="76">
        <f t="shared" si="1"/>
        <v>5697.176456522839</v>
      </c>
      <c r="O232" s="70">
        <f>Sheet1!F67</f>
        <v>4.928353336092421</v>
      </c>
    </row>
    <row r="233" spans="1:15" ht="12.75">
      <c r="A233">
        <v>34.5</v>
      </c>
      <c r="B233" s="76">
        <f t="shared" si="0"/>
        <v>10350.972558284004</v>
      </c>
      <c r="C233" s="76">
        <f>A233*Sheet1!D29</f>
        <v>4485</v>
      </c>
      <c r="E233" s="76">
        <f t="shared" si="1"/>
        <v>5865.972558284004</v>
      </c>
      <c r="O233" s="70">
        <f>Sheet1!F67</f>
        <v>4.928353336092421</v>
      </c>
    </row>
    <row r="234" spans="1:15" ht="12.75">
      <c r="A234">
        <v>35</v>
      </c>
      <c r="B234" s="76">
        <f t="shared" si="0"/>
        <v>10587.232836713216</v>
      </c>
      <c r="C234" s="76">
        <f>A234*Sheet1!D29</f>
        <v>4550</v>
      </c>
      <c r="E234" s="76">
        <f t="shared" si="1"/>
        <v>6037.232836713216</v>
      </c>
      <c r="O234" s="70">
        <f>Sheet1!F67</f>
        <v>4.928353336092421</v>
      </c>
    </row>
    <row r="235" spans="1:15" ht="12.75">
      <c r="A235">
        <v>35.5</v>
      </c>
      <c r="B235" s="76">
        <f t="shared" si="0"/>
        <v>10825.957291810473</v>
      </c>
      <c r="C235" s="76">
        <f>A235*Sheet1!D29</f>
        <v>4615</v>
      </c>
      <c r="E235" s="76">
        <f t="shared" si="1"/>
        <v>6210.957291810473</v>
      </c>
      <c r="O235" s="70">
        <f>Sheet1!F67</f>
        <v>4.928353336092421</v>
      </c>
    </row>
    <row r="236" spans="1:15" ht="12.75">
      <c r="A236">
        <v>36</v>
      </c>
      <c r="B236" s="76">
        <f t="shared" si="0"/>
        <v>11067.145923575777</v>
      </c>
      <c r="C236" s="76">
        <f>A236*Sheet1!D29</f>
        <v>4680</v>
      </c>
      <c r="E236" s="76">
        <f t="shared" si="1"/>
        <v>6387.1459235757775</v>
      </c>
      <c r="O236" s="70">
        <f>Sheet1!F67</f>
        <v>4.928353336092421</v>
      </c>
    </row>
    <row r="237" spans="1:15" ht="12.75">
      <c r="A237">
        <v>36.5</v>
      </c>
      <c r="B237" s="76">
        <f t="shared" si="0"/>
        <v>11310.798732009127</v>
      </c>
      <c r="C237" s="76">
        <f>A237*Sheet1!D29</f>
        <v>4745</v>
      </c>
      <c r="E237" s="76">
        <f t="shared" si="1"/>
        <v>6565.798732009128</v>
      </c>
      <c r="O237" s="70">
        <f>Sheet1!F67</f>
        <v>4.928353336092421</v>
      </c>
    </row>
    <row r="238" spans="1:15" ht="12.75">
      <c r="A238">
        <v>37</v>
      </c>
      <c r="B238" s="76">
        <f t="shared" si="0"/>
        <v>11556.915717110525</v>
      </c>
      <c r="C238" s="76">
        <f>A238*Sheet1!D29</f>
        <v>4810</v>
      </c>
      <c r="E238" s="76">
        <f t="shared" si="1"/>
        <v>6746.915717110524</v>
      </c>
      <c r="O238" s="70">
        <f>Sheet1!F67</f>
        <v>4.928353336092421</v>
      </c>
    </row>
    <row r="239" spans="1:15" ht="12.75">
      <c r="A239">
        <v>37.5</v>
      </c>
      <c r="B239" s="76">
        <f t="shared" si="0"/>
        <v>11805.496878879967</v>
      </c>
      <c r="C239" s="76">
        <f>A239*Sheet1!D29</f>
        <v>4875</v>
      </c>
      <c r="E239" s="76">
        <f t="shared" si="1"/>
        <v>6930.496878879967</v>
      </c>
      <c r="O239" s="70">
        <f>Sheet1!F67</f>
        <v>4.928353336092421</v>
      </c>
    </row>
    <row r="240" spans="1:15" ht="12.75">
      <c r="A240">
        <v>38</v>
      </c>
      <c r="B240" s="76">
        <f t="shared" si="0"/>
        <v>12056.542217317456</v>
      </c>
      <c r="C240" s="76">
        <f>A240*Sheet1!D29</f>
        <v>4940</v>
      </c>
      <c r="E240" s="76">
        <f t="shared" si="1"/>
        <v>7116.542217317456</v>
      </c>
      <c r="O240" s="70">
        <f>Sheet1!F67</f>
        <v>4.928353336092421</v>
      </c>
    </row>
    <row r="241" spans="1:15" ht="12.75">
      <c r="A241">
        <v>38.5</v>
      </c>
      <c r="B241" s="76">
        <f t="shared" si="0"/>
        <v>12310.051732422991</v>
      </c>
      <c r="C241" s="76">
        <f>A241*Sheet1!D29</f>
        <v>5005</v>
      </c>
      <c r="E241" s="76">
        <f t="shared" si="1"/>
        <v>7305.051732422991</v>
      </c>
      <c r="O241" s="70">
        <f>Sheet1!F67</f>
        <v>4.928353336092421</v>
      </c>
    </row>
    <row r="242" spans="1:15" ht="12.75">
      <c r="A242">
        <v>39</v>
      </c>
      <c r="B242" s="76">
        <f t="shared" si="0"/>
        <v>12566.025424196572</v>
      </c>
      <c r="C242" s="76">
        <f>A242*Sheet1!D29</f>
        <v>5070</v>
      </c>
      <c r="E242" s="76">
        <f t="shared" si="1"/>
        <v>7496.025424196572</v>
      </c>
      <c r="O242" s="70">
        <f>Sheet1!F67</f>
        <v>4.928353336092421</v>
      </c>
    </row>
    <row r="243" spans="1:15" ht="12.75">
      <c r="A243">
        <v>39.5</v>
      </c>
      <c r="B243" s="76">
        <f t="shared" si="0"/>
        <v>12824.4632926382</v>
      </c>
      <c r="C243" s="76">
        <f>A243*Sheet1!D29</f>
        <v>5135</v>
      </c>
      <c r="E243" s="76">
        <f t="shared" si="1"/>
        <v>7689.4632926382</v>
      </c>
      <c r="O243" s="70">
        <f>Sheet1!F67</f>
        <v>4.928353336092421</v>
      </c>
    </row>
    <row r="244" spans="1:15" ht="12.75">
      <c r="A244">
        <v>40</v>
      </c>
      <c r="B244" s="76">
        <f t="shared" si="0"/>
        <v>13085.365337747873</v>
      </c>
      <c r="C244" s="76">
        <f>A244*Sheet1!D29</f>
        <v>5200</v>
      </c>
      <c r="E244" s="76">
        <f t="shared" si="1"/>
        <v>7885.365337747873</v>
      </c>
      <c r="O244" s="70">
        <f>Sheet1!F67</f>
        <v>4.928353336092421</v>
      </c>
    </row>
    <row r="245" spans="1:15" ht="12.75">
      <c r="A245">
        <v>40.5</v>
      </c>
      <c r="B245" s="76">
        <f t="shared" si="0"/>
        <v>13348.731559525593</v>
      </c>
      <c r="C245" s="76">
        <f>A245*Sheet1!D29</f>
        <v>5265</v>
      </c>
      <c r="E245" s="76">
        <f t="shared" si="1"/>
        <v>8083.731559525593</v>
      </c>
      <c r="O245" s="70">
        <f>Sheet1!F67</f>
        <v>4.928353336092421</v>
      </c>
    </row>
    <row r="246" spans="1:15" ht="12.75">
      <c r="A246">
        <v>41</v>
      </c>
      <c r="B246" s="76">
        <f t="shared" si="0"/>
        <v>13614.56195797136</v>
      </c>
      <c r="C246" s="76">
        <f>A246*Sheet1!D29</f>
        <v>5330</v>
      </c>
      <c r="E246" s="76">
        <f t="shared" si="1"/>
        <v>8284.56195797136</v>
      </c>
      <c r="O246" s="70">
        <f>Sheet1!F67</f>
        <v>4.928353336092421</v>
      </c>
    </row>
    <row r="247" spans="1:15" ht="12.75">
      <c r="A247">
        <v>41.5</v>
      </c>
      <c r="B247" s="76">
        <f t="shared" si="0"/>
        <v>13882.856533085172</v>
      </c>
      <c r="C247" s="76">
        <f>A247*Sheet1!D29</f>
        <v>5395</v>
      </c>
      <c r="E247" s="76">
        <f t="shared" si="1"/>
        <v>8487.856533085172</v>
      </c>
      <c r="O247" s="70">
        <f>Sheet1!F67</f>
        <v>4.928353336092421</v>
      </c>
    </row>
    <row r="248" spans="1:15" ht="12.75">
      <c r="A248">
        <v>42</v>
      </c>
      <c r="B248" s="76">
        <f t="shared" si="0"/>
        <v>14153.61528486703</v>
      </c>
      <c r="C248" s="76">
        <f>A248*Sheet1!D29</f>
        <v>5460</v>
      </c>
      <c r="E248" s="76">
        <f t="shared" si="1"/>
        <v>8693.61528486703</v>
      </c>
      <c r="O248" s="70">
        <f>Sheet1!F67</f>
        <v>4.928353336092421</v>
      </c>
    </row>
    <row r="249" spans="1:15" ht="12.75">
      <c r="A249">
        <v>42.5</v>
      </c>
      <c r="B249" s="76">
        <f t="shared" si="0"/>
        <v>14426.838213316936</v>
      </c>
      <c r="C249" s="76">
        <f>A249*Sheet1!D29</f>
        <v>5525</v>
      </c>
      <c r="E249" s="76">
        <f t="shared" si="1"/>
        <v>8901.838213316936</v>
      </c>
      <c r="O249" s="70">
        <f>Sheet1!F67</f>
        <v>4.928353336092421</v>
      </c>
    </row>
    <row r="250" spans="1:15" ht="12.75">
      <c r="A250">
        <v>43</v>
      </c>
      <c r="B250" s="76">
        <f t="shared" si="0"/>
        <v>14702.525318434886</v>
      </c>
      <c r="C250" s="76">
        <f>A250*Sheet1!D29</f>
        <v>5590</v>
      </c>
      <c r="E250" s="76">
        <f t="shared" si="1"/>
        <v>9112.525318434886</v>
      </c>
      <c r="O250" s="70">
        <f>Sheet1!F67</f>
        <v>4.928353336092421</v>
      </c>
    </row>
    <row r="251" spans="1:15" ht="12.75">
      <c r="A251">
        <v>43.5</v>
      </c>
      <c r="B251" s="76">
        <f t="shared" si="0"/>
        <v>14980.676600220884</v>
      </c>
      <c r="C251" s="76">
        <f>A251*Sheet1!D29</f>
        <v>5655</v>
      </c>
      <c r="E251" s="76">
        <f t="shared" si="1"/>
        <v>9325.676600220884</v>
      </c>
      <c r="O251" s="70">
        <f>Sheet1!F67</f>
        <v>4.928353336092421</v>
      </c>
    </row>
    <row r="252" spans="1:15" ht="12.75">
      <c r="A252">
        <v>44</v>
      </c>
      <c r="B252" s="76">
        <f t="shared" si="0"/>
        <v>15261.292058674928</v>
      </c>
      <c r="C252" s="76">
        <f>A252*Sheet1!D29</f>
        <v>5720</v>
      </c>
      <c r="E252" s="76">
        <f t="shared" si="1"/>
        <v>9541.292058674928</v>
      </c>
      <c r="O252" s="70">
        <f>Sheet1!F67</f>
        <v>4.928353336092421</v>
      </c>
    </row>
    <row r="253" spans="1:15" ht="12.75">
      <c r="A253">
        <v>44.5</v>
      </c>
      <c r="B253" s="76">
        <f t="shared" si="0"/>
        <v>15544.371693797017</v>
      </c>
      <c r="C253" s="76">
        <f>A253*Sheet1!D29</f>
        <v>5785</v>
      </c>
      <c r="E253" s="76">
        <f t="shared" si="1"/>
        <v>9759.371693797017</v>
      </c>
      <c r="O253" s="70">
        <f>Sheet1!F67</f>
        <v>4.928353336092421</v>
      </c>
    </row>
    <row r="254" spans="1:15" ht="12.75">
      <c r="A254">
        <v>45</v>
      </c>
      <c r="B254" s="76">
        <f t="shared" si="0"/>
        <v>15829.915505587152</v>
      </c>
      <c r="C254" s="76">
        <f>A254*Sheet1!D29</f>
        <v>5850</v>
      </c>
      <c r="E254" s="76">
        <f t="shared" si="1"/>
        <v>9979.915505587152</v>
      </c>
      <c r="O254" s="70">
        <f>Sheet1!F67</f>
        <v>4.928353336092421</v>
      </c>
    </row>
    <row r="255" spans="1:15" ht="12.75">
      <c r="A255">
        <v>45.5</v>
      </c>
      <c r="B255" s="76">
        <f t="shared" si="0"/>
        <v>16117.923494045335</v>
      </c>
      <c r="C255" s="76">
        <f>A255*Sheet1!D29</f>
        <v>5915</v>
      </c>
      <c r="E255" s="76">
        <f t="shared" si="1"/>
        <v>10202.923494045335</v>
      </c>
      <c r="O255" s="70">
        <f>Sheet1!F67</f>
        <v>4.928353336092421</v>
      </c>
    </row>
    <row r="256" spans="1:15" ht="12.75">
      <c r="A256">
        <v>46</v>
      </c>
      <c r="B256" s="76">
        <f t="shared" si="0"/>
        <v>16408.39565917156</v>
      </c>
      <c r="C256" s="76">
        <f>A256*Sheet1!D29</f>
        <v>5980</v>
      </c>
      <c r="E256" s="76">
        <f t="shared" si="1"/>
        <v>10428.395659171563</v>
      </c>
      <c r="O256" s="70">
        <f>Sheet1!F67</f>
        <v>4.928353336092421</v>
      </c>
    </row>
    <row r="257" spans="1:15" ht="12.75">
      <c r="A257">
        <v>46.5</v>
      </c>
      <c r="B257" s="76">
        <f t="shared" si="0"/>
        <v>16701.332000965835</v>
      </c>
      <c r="C257" s="76">
        <f>A257*Sheet1!D29</f>
        <v>6045</v>
      </c>
      <c r="E257" s="76">
        <f t="shared" si="1"/>
        <v>10656.332000965836</v>
      </c>
      <c r="O257" s="70">
        <f>Sheet1!F67</f>
        <v>4.928353336092421</v>
      </c>
    </row>
    <row r="258" spans="1:15" ht="12.75">
      <c r="A258">
        <v>47</v>
      </c>
      <c r="B258" s="76">
        <f t="shared" si="0"/>
        <v>16996.73251942816</v>
      </c>
      <c r="C258" s="76">
        <f>A258*Sheet1!D29</f>
        <v>6110</v>
      </c>
      <c r="E258" s="76">
        <f t="shared" si="1"/>
        <v>10886.732519428158</v>
      </c>
      <c r="O258" s="70">
        <f>Sheet1!F67</f>
        <v>4.928353336092421</v>
      </c>
    </row>
    <row r="259" spans="1:15" ht="12.75">
      <c r="A259">
        <v>47.5</v>
      </c>
      <c r="B259" s="76">
        <f t="shared" si="0"/>
        <v>17294.597214558526</v>
      </c>
      <c r="C259" s="76">
        <f>A259*Sheet1!D29</f>
        <v>6175</v>
      </c>
      <c r="E259" s="76">
        <f t="shared" si="1"/>
        <v>11119.597214558526</v>
      </c>
      <c r="O259" s="70">
        <f>Sheet1!F67</f>
        <v>4.928353336092421</v>
      </c>
    </row>
    <row r="260" spans="1:15" ht="12.75">
      <c r="A260">
        <v>48</v>
      </c>
      <c r="B260" s="76">
        <f t="shared" si="0"/>
        <v>17594.926086356936</v>
      </c>
      <c r="C260" s="76">
        <f>A260*Sheet1!D29</f>
        <v>6240</v>
      </c>
      <c r="E260" s="76">
        <f t="shared" si="1"/>
        <v>11354.926086356938</v>
      </c>
      <c r="O260" s="70">
        <f>Sheet1!F67</f>
        <v>4.928353336092421</v>
      </c>
    </row>
    <row r="261" spans="1:15" ht="12.75">
      <c r="A261">
        <v>48.5</v>
      </c>
      <c r="B261" s="76">
        <f t="shared" si="0"/>
        <v>17897.719134823397</v>
      </c>
      <c r="C261" s="76">
        <f>A261*Sheet1!D29</f>
        <v>6305</v>
      </c>
      <c r="E261" s="76">
        <f t="shared" si="1"/>
        <v>11592.719134823397</v>
      </c>
      <c r="O261" s="70">
        <f>Sheet1!F67</f>
        <v>4.928353336092421</v>
      </c>
    </row>
    <row r="262" spans="1:15" ht="12.75">
      <c r="A262">
        <v>49</v>
      </c>
      <c r="B262" s="76">
        <f t="shared" si="0"/>
        <v>18202.976359957902</v>
      </c>
      <c r="C262" s="76">
        <f>A262*Sheet1!D29</f>
        <v>6370</v>
      </c>
      <c r="E262" s="76">
        <f t="shared" si="1"/>
        <v>11832.976359957904</v>
      </c>
      <c r="O262" s="70">
        <f>Sheet1!F67</f>
        <v>4.928353336092421</v>
      </c>
    </row>
    <row r="263" spans="1:15" ht="12.75">
      <c r="A263">
        <v>49.5</v>
      </c>
      <c r="B263" s="76">
        <f t="shared" si="0"/>
        <v>18510.697761760457</v>
      </c>
      <c r="C263" s="76">
        <f>A263*Sheet1!D29</f>
        <v>6435</v>
      </c>
      <c r="E263" s="76">
        <f t="shared" si="1"/>
        <v>12075.697761760455</v>
      </c>
      <c r="O263" s="70">
        <f>Sheet1!F67</f>
        <v>4.928353336092421</v>
      </c>
    </row>
    <row r="264" spans="1:15" ht="12.75">
      <c r="A264">
        <v>50</v>
      </c>
      <c r="B264" s="76">
        <f t="shared" si="0"/>
        <v>18820.883340231052</v>
      </c>
      <c r="C264" s="76">
        <f>A264*Sheet1!D29</f>
        <v>6500</v>
      </c>
      <c r="E264" s="76">
        <f t="shared" si="1"/>
        <v>12320.883340231052</v>
      </c>
      <c r="O264" s="70">
        <f>Sheet1!F67</f>
        <v>4.928353336092421</v>
      </c>
    </row>
    <row r="265" spans="1:15" ht="12.75">
      <c r="A265">
        <v>51</v>
      </c>
      <c r="B265" s="76">
        <f t="shared" si="0"/>
        <v>19448.647027176386</v>
      </c>
      <c r="C265" s="76">
        <f>A265*Sheet1!D29</f>
        <v>6630</v>
      </c>
      <c r="E265" s="76">
        <f t="shared" si="1"/>
        <v>12818.647027176386</v>
      </c>
      <c r="O265" s="70">
        <f>Sheet1!F67</f>
        <v>4.928353336092421</v>
      </c>
    </row>
    <row r="266" spans="1:15" ht="12.75">
      <c r="A266">
        <v>52</v>
      </c>
      <c r="B266" s="76">
        <f t="shared" si="0"/>
        <v>20086.267420793905</v>
      </c>
      <c r="C266" s="76">
        <f>A266*Sheet1!D29</f>
        <v>6760</v>
      </c>
      <c r="E266" s="76">
        <f t="shared" si="1"/>
        <v>13326.267420793907</v>
      </c>
      <c r="O266" s="70">
        <f>Sheet1!F67</f>
        <v>4.928353336092421</v>
      </c>
    </row>
    <row r="267" spans="1:15" ht="12.75">
      <c r="A267">
        <v>53</v>
      </c>
      <c r="B267" s="76">
        <f t="shared" si="0"/>
        <v>20733.74452108361</v>
      </c>
      <c r="C267" s="76">
        <f>A267*Sheet1!D29</f>
        <v>6890</v>
      </c>
      <c r="E267" s="76">
        <f t="shared" si="1"/>
        <v>13843.74452108361</v>
      </c>
      <c r="O267" s="70">
        <f>Sheet1!F67</f>
        <v>4.928353336092421</v>
      </c>
    </row>
    <row r="268" spans="1:15" ht="12.75">
      <c r="A268">
        <v>54</v>
      </c>
      <c r="B268" s="76">
        <f t="shared" si="0"/>
        <v>21391.0783280455</v>
      </c>
      <c r="C268" s="76">
        <f>A268*Sheet1!D29</f>
        <v>7020</v>
      </c>
      <c r="E268" s="76">
        <f t="shared" si="1"/>
        <v>14371.0783280455</v>
      </c>
      <c r="O268" s="70">
        <f>Sheet1!F67</f>
        <v>4.928353336092421</v>
      </c>
    </row>
    <row r="269" spans="1:15" ht="12.75">
      <c r="A269">
        <v>55</v>
      </c>
      <c r="B269" s="76">
        <f t="shared" si="0"/>
        <v>22058.26884167957</v>
      </c>
      <c r="C269" s="76">
        <f>A269*Sheet1!D29</f>
        <v>7150</v>
      </c>
      <c r="E269" s="76">
        <f t="shared" si="1"/>
        <v>14908.268841679574</v>
      </c>
      <c r="O269" s="70">
        <f>Sheet1!F67</f>
        <v>4.928353336092421</v>
      </c>
    </row>
    <row r="270" spans="1:15" ht="12.75">
      <c r="A270">
        <v>56</v>
      </c>
      <c r="B270" s="76">
        <f t="shared" si="0"/>
        <v>22735.31606198583</v>
      </c>
      <c r="C270" s="76">
        <f>A270*Sheet1!D29</f>
        <v>7280</v>
      </c>
      <c r="E270" s="76">
        <f t="shared" si="1"/>
        <v>15455.316061985832</v>
      </c>
      <c r="O270" s="70">
        <f>Sheet1!F67</f>
        <v>4.928353336092421</v>
      </c>
    </row>
    <row r="271" spans="1:15" ht="12.75">
      <c r="A271">
        <v>57</v>
      </c>
      <c r="B271" s="76">
        <f t="shared" si="0"/>
        <v>23422.219988964276</v>
      </c>
      <c r="C271" s="76">
        <f>A271*Sheet1!D29</f>
        <v>7410</v>
      </c>
      <c r="E271" s="76">
        <f t="shared" si="1"/>
        <v>16012.219988964276</v>
      </c>
      <c r="O271" s="70">
        <f>Sheet1!F67</f>
        <v>4.928353336092421</v>
      </c>
    </row>
    <row r="272" spans="1:15" ht="12.75">
      <c r="A272">
        <v>58</v>
      </c>
      <c r="B272" s="76">
        <f t="shared" si="0"/>
        <v>24118.980622614905</v>
      </c>
      <c r="C272" s="76">
        <f>A272*Sheet1!D29</f>
        <v>7540</v>
      </c>
      <c r="E272" s="76">
        <f t="shared" si="1"/>
        <v>16578.980622614905</v>
      </c>
      <c r="O272" s="70">
        <f>Sheet1!F67</f>
        <v>4.928353336092421</v>
      </c>
    </row>
    <row r="273" spans="1:15" ht="12.75">
      <c r="A273">
        <v>59</v>
      </c>
      <c r="B273" s="76">
        <f t="shared" si="0"/>
        <v>24825.597962937718</v>
      </c>
      <c r="C273" s="76">
        <f>A273*Sheet1!D29</f>
        <v>7670</v>
      </c>
      <c r="E273" s="76">
        <f t="shared" si="1"/>
        <v>17155.597962937718</v>
      </c>
      <c r="O273" s="70">
        <f>Sheet1!F67</f>
        <v>4.928353336092421</v>
      </c>
    </row>
    <row r="274" spans="1:15" ht="12.75">
      <c r="A274">
        <v>60</v>
      </c>
      <c r="B274" s="76">
        <f t="shared" si="0"/>
        <v>25542.072009932715</v>
      </c>
      <c r="C274" s="76">
        <f>A274*Sheet1!D29</f>
        <v>7800</v>
      </c>
      <c r="E274" s="76">
        <f t="shared" si="1"/>
        <v>17742.072009932715</v>
      </c>
      <c r="O274" s="70">
        <f>Sheet1!F67</f>
        <v>4.928353336092421</v>
      </c>
    </row>
    <row r="275" spans="1:15" ht="12.75">
      <c r="A275">
        <v>61</v>
      </c>
      <c r="B275" s="76">
        <f t="shared" si="0"/>
        <v>26268.402763599897</v>
      </c>
      <c r="C275" s="76">
        <f>A275*Sheet1!D29</f>
        <v>7930</v>
      </c>
      <c r="E275" s="76">
        <f t="shared" si="1"/>
        <v>18338.402763599897</v>
      </c>
      <c r="O275" s="70">
        <f>Sheet1!F67</f>
        <v>4.928353336092421</v>
      </c>
    </row>
    <row r="276" spans="1:15" ht="12.75">
      <c r="A276">
        <v>62</v>
      </c>
      <c r="B276" s="76">
        <f t="shared" si="0"/>
        <v>27004.590223939267</v>
      </c>
      <c r="C276" s="76">
        <f>A276*Sheet1!D29</f>
        <v>8060</v>
      </c>
      <c r="E276" s="76">
        <f t="shared" si="1"/>
        <v>18944.590223939267</v>
      </c>
      <c r="O276" s="70">
        <f>Sheet1!F67</f>
        <v>4.928353336092421</v>
      </c>
    </row>
    <row r="277" spans="1:15" ht="12.75">
      <c r="A277">
        <v>63</v>
      </c>
      <c r="B277" s="76">
        <f t="shared" si="0"/>
        <v>27750.634390950818</v>
      </c>
      <c r="C277" s="76">
        <f>A277*Sheet1!D29</f>
        <v>8190</v>
      </c>
      <c r="E277" s="76">
        <f t="shared" si="1"/>
        <v>19560.634390950818</v>
      </c>
      <c r="O277" s="70">
        <f>Sheet1!F67</f>
        <v>4.928353336092421</v>
      </c>
    </row>
    <row r="278" spans="1:15" ht="12.75">
      <c r="A278">
        <v>64</v>
      </c>
      <c r="B278" s="76">
        <f t="shared" si="0"/>
        <v>28506.535264634556</v>
      </c>
      <c r="C278" s="76">
        <f>A278*Sheet1!D29</f>
        <v>8320</v>
      </c>
      <c r="E278" s="76">
        <f t="shared" si="1"/>
        <v>20186.535264634556</v>
      </c>
      <c r="O278" s="70">
        <f>Sheet1!F67</f>
        <v>4.928353336092421</v>
      </c>
    </row>
    <row r="279" spans="1:15" ht="12.75">
      <c r="A279">
        <v>65</v>
      </c>
      <c r="B279" s="76">
        <f t="shared" si="0"/>
        <v>29272.29284499048</v>
      </c>
      <c r="C279" s="76">
        <f>A279*Sheet1!D29</f>
        <v>8450</v>
      </c>
      <c r="E279" s="76">
        <f t="shared" si="1"/>
        <v>20822.29284499048</v>
      </c>
      <c r="O279" s="70">
        <f>Sheet1!F67</f>
        <v>4.928353336092421</v>
      </c>
    </row>
    <row r="280" spans="1:15" ht="12.75">
      <c r="A280">
        <v>66</v>
      </c>
      <c r="B280" s="76">
        <f t="shared" si="0"/>
        <v>30047.907132018587</v>
      </c>
      <c r="C280" s="76">
        <f>A280*Sheet1!D29</f>
        <v>8580</v>
      </c>
      <c r="E280" s="76">
        <f t="shared" si="1"/>
        <v>21467.907132018587</v>
      </c>
      <c r="O280" s="70">
        <f>Sheet1!F67</f>
        <v>4.928353336092421</v>
      </c>
    </row>
    <row r="281" spans="1:15" ht="12.75">
      <c r="A281">
        <v>67</v>
      </c>
      <c r="B281" s="76">
        <f t="shared" si="0"/>
        <v>30833.37812571888</v>
      </c>
      <c r="C281" s="76">
        <f>A281*Sheet1!D29</f>
        <v>8710</v>
      </c>
      <c r="E281" s="76">
        <f t="shared" si="1"/>
        <v>22123.37812571888</v>
      </c>
      <c r="O281" s="70">
        <f>Sheet1!F67</f>
        <v>4.928353336092421</v>
      </c>
    </row>
    <row r="282" spans="1:15" ht="12.75">
      <c r="A282">
        <v>68</v>
      </c>
      <c r="B282" s="76">
        <f t="shared" si="0"/>
        <v>31628.705826091355</v>
      </c>
      <c r="C282" s="76">
        <f>A282*Sheet1!D29</f>
        <v>8840</v>
      </c>
      <c r="E282" s="76">
        <f t="shared" si="1"/>
        <v>22788.705826091355</v>
      </c>
      <c r="O282" s="70">
        <f>Sheet1!F67</f>
        <v>4.928353336092421</v>
      </c>
    </row>
    <row r="283" spans="1:15" ht="12.75">
      <c r="A283">
        <v>69</v>
      </c>
      <c r="B283" s="76">
        <f t="shared" si="0"/>
        <v>32433.890233136015</v>
      </c>
      <c r="C283" s="76">
        <f>A283*Sheet1!D29</f>
        <v>8970</v>
      </c>
      <c r="E283" s="76">
        <f t="shared" si="1"/>
        <v>23463.890233136015</v>
      </c>
      <c r="O283" s="70">
        <f>Sheet1!F67</f>
        <v>4.928353336092421</v>
      </c>
    </row>
    <row r="284" spans="1:15" ht="12.75">
      <c r="A284">
        <v>70</v>
      </c>
      <c r="B284" s="76">
        <f t="shared" si="0"/>
        <v>33248.93134685286</v>
      </c>
      <c r="C284" s="76">
        <f>A284*Sheet1!D29</f>
        <v>9100</v>
      </c>
      <c r="E284" s="76">
        <f t="shared" si="1"/>
        <v>24148.931346852863</v>
      </c>
      <c r="O284" s="70">
        <f>Sheet1!F67</f>
        <v>4.928353336092421</v>
      </c>
    </row>
    <row r="285" spans="1:15" ht="12.75">
      <c r="A285">
        <v>71</v>
      </c>
      <c r="B285" s="76">
        <f t="shared" si="0"/>
        <v>34073.82916724189</v>
      </c>
      <c r="C285" s="76">
        <f>A285*Sheet1!D29</f>
        <v>9230</v>
      </c>
      <c r="E285" s="76">
        <f t="shared" si="1"/>
        <v>24843.829167241893</v>
      </c>
      <c r="O285" s="70">
        <f>Sheet1!F67</f>
        <v>4.928353336092421</v>
      </c>
    </row>
    <row r="286" spans="1:15" ht="12.75">
      <c r="A286">
        <v>72</v>
      </c>
      <c r="B286" s="76">
        <f t="shared" si="0"/>
        <v>34908.58369430311</v>
      </c>
      <c r="C286" s="76">
        <f>A286*Sheet1!D29</f>
        <v>9360</v>
      </c>
      <c r="E286" s="76">
        <f t="shared" si="1"/>
        <v>25548.58369430311</v>
      </c>
      <c r="O286" s="70">
        <f>Sheet1!F67</f>
        <v>4.928353336092421</v>
      </c>
    </row>
    <row r="287" spans="1:15" ht="12.75">
      <c r="A287">
        <v>73</v>
      </c>
      <c r="B287" s="76">
        <f t="shared" si="0"/>
        <v>35753.19492803651</v>
      </c>
      <c r="C287" s="76">
        <f>A287*Sheet1!D29</f>
        <v>9490</v>
      </c>
      <c r="E287" s="76">
        <f t="shared" si="1"/>
        <v>26263.19492803651</v>
      </c>
      <c r="O287" s="70">
        <f>Sheet1!F67</f>
        <v>4.928353336092421</v>
      </c>
    </row>
    <row r="288" spans="1:15" ht="12.75">
      <c r="A288">
        <v>74</v>
      </c>
      <c r="B288" s="76">
        <f t="shared" si="0"/>
        <v>36607.6628684421</v>
      </c>
      <c r="C288" s="76">
        <f>A288*Sheet1!D29</f>
        <v>9620</v>
      </c>
      <c r="E288" s="76">
        <f t="shared" si="1"/>
        <v>26987.662868442098</v>
      </c>
      <c r="O288" s="70">
        <f>Sheet1!F67</f>
        <v>4.928353336092421</v>
      </c>
    </row>
    <row r="289" spans="1:15" ht="12.75">
      <c r="A289">
        <v>75</v>
      </c>
      <c r="B289" s="76">
        <f t="shared" si="0"/>
        <v>37471.98751551987</v>
      </c>
      <c r="C289" s="76">
        <f>A289*Sheet1!D29</f>
        <v>9750</v>
      </c>
      <c r="E289" s="76">
        <f t="shared" si="1"/>
        <v>27721.987515519868</v>
      </c>
      <c r="O289" s="70">
        <f>Sheet1!F67</f>
        <v>4.928353336092421</v>
      </c>
    </row>
    <row r="290" spans="1:15" ht="12.75">
      <c r="A290">
        <v>76</v>
      </c>
      <c r="B290" s="76">
        <f t="shared" si="0"/>
        <v>38346.16886926982</v>
      </c>
      <c r="C290" s="76">
        <f>A290*Sheet1!D29</f>
        <v>9880</v>
      </c>
      <c r="E290" s="76">
        <f t="shared" si="1"/>
        <v>28466.168869269823</v>
      </c>
      <c r="O290" s="70">
        <f>Sheet1!F67</f>
        <v>4.928353336092421</v>
      </c>
    </row>
    <row r="291" spans="1:15" ht="12.75">
      <c r="A291">
        <v>77</v>
      </c>
      <c r="B291" s="76">
        <f t="shared" si="0"/>
        <v>39230.206929691965</v>
      </c>
      <c r="C291" s="76">
        <f>A291*Sheet1!D29</f>
        <v>10010</v>
      </c>
      <c r="E291" s="76">
        <f t="shared" si="1"/>
        <v>29220.206929691965</v>
      </c>
      <c r="O291" s="70">
        <f>Sheet1!F67</f>
        <v>4.928353336092421</v>
      </c>
    </row>
    <row r="292" spans="1:15" ht="12.75">
      <c r="A292">
        <v>78</v>
      </c>
      <c r="B292" s="76">
        <f t="shared" si="0"/>
        <v>40124.10169678629</v>
      </c>
      <c r="C292" s="76">
        <f>A292*Sheet1!D29</f>
        <v>10140</v>
      </c>
      <c r="E292" s="76">
        <f t="shared" si="1"/>
        <v>29984.10169678629</v>
      </c>
      <c r="O292" s="70">
        <f>Sheet1!F67</f>
        <v>4.928353336092421</v>
      </c>
    </row>
    <row r="293" spans="1:15" ht="12.75">
      <c r="A293">
        <v>79</v>
      </c>
      <c r="B293" s="76">
        <f t="shared" si="0"/>
        <v>41027.8531705528</v>
      </c>
      <c r="C293" s="76">
        <f>A293*Sheet1!D29</f>
        <v>10270</v>
      </c>
      <c r="E293" s="76">
        <f t="shared" si="1"/>
        <v>30757.8531705528</v>
      </c>
      <c r="O293" s="70">
        <f>Sheet1!F67</f>
        <v>4.928353336092421</v>
      </c>
    </row>
    <row r="294" spans="1:15" ht="12.75">
      <c r="A294">
        <v>80</v>
      </c>
      <c r="B294" s="76">
        <f t="shared" si="0"/>
        <v>41941.46135099149</v>
      </c>
      <c r="C294" s="76">
        <f>A294*Sheet1!D29</f>
        <v>10400</v>
      </c>
      <c r="E294" s="76">
        <f t="shared" si="1"/>
        <v>31541.461350991493</v>
      </c>
      <c r="O294" s="70">
        <f>Sheet1!F67</f>
        <v>4.928353336092421</v>
      </c>
    </row>
    <row r="295" spans="1:15" ht="12.75">
      <c r="A295">
        <v>81</v>
      </c>
      <c r="B295" s="76">
        <f t="shared" si="0"/>
        <v>42864.92623810237</v>
      </c>
      <c r="C295" s="76">
        <f>A295*Sheet1!D29</f>
        <v>10530</v>
      </c>
      <c r="E295" s="76">
        <f t="shared" si="1"/>
        <v>32334.926238102373</v>
      </c>
      <c r="O295" s="70">
        <f>Sheet1!F67</f>
        <v>4.928353336092421</v>
      </c>
    </row>
    <row r="296" spans="1:15" ht="12.75">
      <c r="A296">
        <v>82</v>
      </c>
      <c r="B296" s="76">
        <f t="shared" si="0"/>
        <v>43798.24783188544</v>
      </c>
      <c r="C296" s="76">
        <f>A296*Sheet1!D29</f>
        <v>10660</v>
      </c>
      <c r="E296" s="76">
        <f t="shared" si="1"/>
        <v>33138.24783188544</v>
      </c>
      <c r="O296" s="70">
        <f>Sheet1!F67</f>
        <v>4.928353336092421</v>
      </c>
    </row>
    <row r="297" spans="1:15" ht="12.75">
      <c r="A297">
        <v>83</v>
      </c>
      <c r="B297" s="76">
        <f t="shared" si="0"/>
        <v>44741.42613234069</v>
      </c>
      <c r="C297" s="76">
        <f>A297*Sheet1!D29</f>
        <v>10790</v>
      </c>
      <c r="E297" s="76">
        <f t="shared" si="1"/>
        <v>33951.42613234069</v>
      </c>
      <c r="O297" s="70">
        <f>Sheet1!F67</f>
        <v>4.928353336092421</v>
      </c>
    </row>
    <row r="298" spans="1:15" ht="12.75">
      <c r="A298">
        <v>84</v>
      </c>
      <c r="B298" s="76">
        <f t="shared" si="0"/>
        <v>45694.46113946812</v>
      </c>
      <c r="C298" s="76">
        <f>A298*Sheet1!D29</f>
        <v>10920</v>
      </c>
      <c r="E298" s="76">
        <f t="shared" si="1"/>
        <v>34774.46113946812</v>
      </c>
      <c r="O298" s="70">
        <f>Sheet1!F67</f>
        <v>4.928353336092421</v>
      </c>
    </row>
    <row r="299" spans="1:15" ht="12.75">
      <c r="A299">
        <v>85</v>
      </c>
      <c r="B299" s="76">
        <f t="shared" si="0"/>
        <v>46657.352853267745</v>
      </c>
      <c r="C299" s="76">
        <f>A299*Sheet1!D29</f>
        <v>11050</v>
      </c>
      <c r="E299" s="76">
        <f t="shared" si="1"/>
        <v>35607.352853267745</v>
      </c>
      <c r="O299" s="70">
        <f>Sheet1!F67</f>
        <v>4.928353336092421</v>
      </c>
    </row>
    <row r="300" spans="1:15" ht="12.75">
      <c r="A300">
        <v>86</v>
      </c>
      <c r="B300" s="76">
        <f t="shared" si="0"/>
        <v>47630.10127373954</v>
      </c>
      <c r="C300" s="76">
        <f>A300*Sheet1!D29</f>
        <v>11180</v>
      </c>
      <c r="E300" s="76">
        <f t="shared" si="1"/>
        <v>36450.10127373954</v>
      </c>
      <c r="O300" s="70">
        <f>Sheet1!F67</f>
        <v>4.928353336092421</v>
      </c>
    </row>
    <row r="301" spans="1:15" ht="12.75">
      <c r="A301">
        <v>87</v>
      </c>
      <c r="B301" s="76">
        <f t="shared" si="0"/>
        <v>48612.70640088354</v>
      </c>
      <c r="C301" s="76">
        <f>A301*Sheet1!D29</f>
        <v>11310</v>
      </c>
      <c r="E301" s="76">
        <f t="shared" si="1"/>
        <v>37302.70640088354</v>
      </c>
      <c r="O301" s="70">
        <f>Sheet1!F67</f>
        <v>4.928353336092421</v>
      </c>
    </row>
    <row r="302" spans="1:15" ht="12.75">
      <c r="A302">
        <v>88</v>
      </c>
      <c r="B302" s="76">
        <f t="shared" si="0"/>
        <v>49605.16823469971</v>
      </c>
      <c r="C302" s="76">
        <f>A302*Sheet1!D29</f>
        <v>11440</v>
      </c>
      <c r="E302" s="76">
        <f t="shared" si="1"/>
        <v>38165.16823469971</v>
      </c>
      <c r="O302" s="70">
        <f>Sheet1!F67</f>
        <v>4.928353336092421</v>
      </c>
    </row>
    <row r="303" spans="1:15" ht="12.75">
      <c r="A303">
        <v>89</v>
      </c>
      <c r="B303" s="76">
        <f t="shared" si="0"/>
        <v>50607.48677518807</v>
      </c>
      <c r="C303" s="76">
        <f>A303*Sheet1!D29</f>
        <v>11570</v>
      </c>
      <c r="E303" s="76">
        <f t="shared" si="1"/>
        <v>39037.48677518807</v>
      </c>
      <c r="O303" s="70">
        <f>Sheet1!F67</f>
        <v>4.928353336092421</v>
      </c>
    </row>
    <row r="304" spans="1:15" ht="12.75">
      <c r="A304">
        <v>90</v>
      </c>
      <c r="B304" s="76">
        <f t="shared" si="0"/>
        <v>51619.66202234861</v>
      </c>
      <c r="C304" s="76">
        <f>A304*Sheet1!D29</f>
        <v>11700</v>
      </c>
      <c r="E304" s="76">
        <f t="shared" si="1"/>
        <v>39919.66202234861</v>
      </c>
      <c r="O304" s="70">
        <f>Sheet1!F67</f>
        <v>4.928353336092421</v>
      </c>
    </row>
    <row r="305" spans="1:15" ht="12.75">
      <c r="A305">
        <v>91</v>
      </c>
      <c r="B305" s="76">
        <f t="shared" si="0"/>
        <v>52641.69397618134</v>
      </c>
      <c r="C305" s="76">
        <f>A305*Sheet1!D29</f>
        <v>11830</v>
      </c>
      <c r="E305" s="76">
        <f t="shared" si="1"/>
        <v>40811.69397618134</v>
      </c>
      <c r="O305" s="70">
        <f>Sheet1!F67</f>
        <v>4.928353336092421</v>
      </c>
    </row>
    <row r="306" spans="1:15" ht="12.75">
      <c r="A306">
        <v>92</v>
      </c>
      <c r="B306" s="76">
        <f t="shared" si="0"/>
        <v>53673.58263668625</v>
      </c>
      <c r="C306" s="76">
        <f>A306*Sheet1!D29</f>
        <v>11960</v>
      </c>
      <c r="E306" s="76">
        <f t="shared" si="1"/>
        <v>41713.58263668625</v>
      </c>
      <c r="O306" s="70">
        <f>Sheet1!F67</f>
        <v>4.928353336092421</v>
      </c>
    </row>
    <row r="307" spans="1:15" ht="12.75">
      <c r="A307">
        <v>93</v>
      </c>
      <c r="B307" s="76">
        <f t="shared" si="0"/>
        <v>54715.328003863346</v>
      </c>
      <c r="C307" s="76">
        <f>A307*Sheet1!D29</f>
        <v>12090</v>
      </c>
      <c r="E307" s="76">
        <f t="shared" si="1"/>
        <v>42625.328003863346</v>
      </c>
      <c r="O307" s="70">
        <f>Sheet1!F67</f>
        <v>4.928353336092421</v>
      </c>
    </row>
    <row r="308" spans="1:15" ht="12.75">
      <c r="A308">
        <v>94</v>
      </c>
      <c r="B308" s="76">
        <f t="shared" si="0"/>
        <v>55766.930077712634</v>
      </c>
      <c r="C308" s="76">
        <f>A308*Sheet1!D29</f>
        <v>12220</v>
      </c>
      <c r="E308" s="76">
        <f t="shared" si="1"/>
        <v>43546.930077712634</v>
      </c>
      <c r="O308" s="70">
        <f>Sheet1!F67</f>
        <v>4.928353336092421</v>
      </c>
    </row>
    <row r="309" spans="1:15" ht="12.75">
      <c r="A309">
        <v>95</v>
      </c>
      <c r="B309" s="76">
        <f t="shared" si="0"/>
        <v>56828.3888582341</v>
      </c>
      <c r="C309" s="76">
        <f>A309*Sheet1!D29</f>
        <v>12350</v>
      </c>
      <c r="E309" s="76">
        <f t="shared" si="1"/>
        <v>44478.3888582341</v>
      </c>
      <c r="O309" s="70">
        <f>Sheet1!F67</f>
        <v>4.928353336092421</v>
      </c>
    </row>
    <row r="310" spans="1:15" ht="12.75">
      <c r="A310">
        <v>96</v>
      </c>
      <c r="B310" s="76">
        <f t="shared" si="0"/>
        <v>57899.70434542775</v>
      </c>
      <c r="C310" s="76">
        <f>A310*Sheet1!D29</f>
        <v>12480</v>
      </c>
      <c r="E310" s="76">
        <f t="shared" si="1"/>
        <v>45419.70434542775</v>
      </c>
      <c r="O310" s="70">
        <f>Sheet1!F67</f>
        <v>4.928353336092421</v>
      </c>
    </row>
    <row r="311" spans="1:15" ht="12.75">
      <c r="A311">
        <v>97</v>
      </c>
      <c r="B311" s="76">
        <f t="shared" si="0"/>
        <v>58980.87653929359</v>
      </c>
      <c r="C311" s="76">
        <f>A311*Sheet1!D29</f>
        <v>12610</v>
      </c>
      <c r="E311" s="76">
        <f t="shared" si="1"/>
        <v>46370.87653929359</v>
      </c>
      <c r="O311" s="70">
        <f>Sheet1!F67</f>
        <v>4.928353336092421</v>
      </c>
    </row>
    <row r="312" spans="1:15" ht="12.75">
      <c r="A312">
        <v>98</v>
      </c>
      <c r="B312" s="76">
        <f t="shared" si="0"/>
        <v>60071.905439831615</v>
      </c>
      <c r="C312" s="76">
        <f>A312*Sheet1!D29</f>
        <v>12740</v>
      </c>
      <c r="E312" s="76">
        <f t="shared" si="1"/>
        <v>47331.905439831615</v>
      </c>
      <c r="O312" s="70">
        <f>Sheet1!F67</f>
        <v>4.928353336092421</v>
      </c>
    </row>
    <row r="313" spans="1:15" ht="12.75">
      <c r="A313">
        <v>99</v>
      </c>
      <c r="B313" s="76">
        <f t="shared" si="0"/>
        <v>61172.79104704182</v>
      </c>
      <c r="C313" s="76">
        <f>A313*Sheet1!D29</f>
        <v>12870</v>
      </c>
      <c r="E313" s="76">
        <f t="shared" si="1"/>
        <v>48302.79104704182</v>
      </c>
      <c r="O313" s="70">
        <f>Sheet1!F67</f>
        <v>4.928353336092421</v>
      </c>
    </row>
    <row r="314" spans="1:15" ht="12.75">
      <c r="A314">
        <v>100</v>
      </c>
      <c r="B314" s="76">
        <f t="shared" si="0"/>
        <v>62283.53336092421</v>
      </c>
      <c r="C314" s="76">
        <f>A314*Sheet1!D29</f>
        <v>13000</v>
      </c>
      <c r="E314" s="76">
        <f t="shared" si="1"/>
        <v>49283.53336092421</v>
      </c>
      <c r="O314" s="70">
        <f>Sheet1!F67</f>
        <v>4.928353336092421</v>
      </c>
    </row>
    <row r="315" spans="1:15" ht="12.75">
      <c r="A315">
        <v>105</v>
      </c>
      <c r="B315" s="76">
        <f t="shared" si="0"/>
        <v>67985.09553041894</v>
      </c>
      <c r="C315" s="76">
        <f>A315*Sheet1!D29</f>
        <v>13650</v>
      </c>
      <c r="E315" s="76">
        <f t="shared" si="1"/>
        <v>54335.09553041894</v>
      </c>
      <c r="O315" s="70">
        <f>Sheet1!F67</f>
        <v>4.928353336092421</v>
      </c>
    </row>
    <row r="316" spans="1:15" ht="12.75">
      <c r="A316">
        <v>110</v>
      </c>
      <c r="B316" s="76">
        <f t="shared" si="0"/>
        <v>73933.07536671829</v>
      </c>
      <c r="C316" s="76">
        <f>A316*Sheet1!D29</f>
        <v>14300</v>
      </c>
      <c r="E316" s="76">
        <f t="shared" si="1"/>
        <v>59633.075366718294</v>
      </c>
      <c r="O316" s="70">
        <f>Sheet1!F67</f>
        <v>4.928353336092421</v>
      </c>
    </row>
    <row r="317" spans="1:15" ht="12.75">
      <c r="A317">
        <v>115</v>
      </c>
      <c r="B317" s="76">
        <f t="shared" si="0"/>
        <v>80127.47286982226</v>
      </c>
      <c r="C317" s="76">
        <f>A317*Sheet1!D29</f>
        <v>14950</v>
      </c>
      <c r="E317" s="76">
        <f t="shared" si="1"/>
        <v>65177.47286982227</v>
      </c>
      <c r="O317" s="70">
        <f>Sheet1!F67</f>
        <v>4.928353336092421</v>
      </c>
    </row>
    <row r="318" spans="1:15" ht="12.75">
      <c r="A318">
        <v>120</v>
      </c>
      <c r="B318" s="76">
        <f t="shared" si="0"/>
        <v>86568.28803973086</v>
      </c>
      <c r="C318" s="76">
        <f>A318*Sheet1!D29</f>
        <v>15600</v>
      </c>
      <c r="E318" s="76">
        <f t="shared" si="1"/>
        <v>70968.28803973086</v>
      </c>
      <c r="O318" s="70">
        <f>Sheet1!F67</f>
        <v>4.928353336092421</v>
      </c>
    </row>
    <row r="319" spans="1:15" ht="12.75">
      <c r="A319">
        <v>125</v>
      </c>
      <c r="B319" s="76">
        <f t="shared" si="0"/>
        <v>93255.52087644408</v>
      </c>
      <c r="C319" s="76">
        <f>A319*Sheet1!D29</f>
        <v>16250</v>
      </c>
      <c r="E319" s="76">
        <f t="shared" si="1"/>
        <v>77005.52087644408</v>
      </c>
      <c r="O319" s="70">
        <f>Sheet1!F67</f>
        <v>4.928353336092421</v>
      </c>
    </row>
    <row r="320" spans="1:15" ht="12.75">
      <c r="A320">
        <v>130</v>
      </c>
      <c r="B320" s="76">
        <f t="shared" si="0"/>
        <v>100189.17137996192</v>
      </c>
      <c r="C320" s="76">
        <f>A320*Sheet1!D29</f>
        <v>16900</v>
      </c>
      <c r="E320" s="76">
        <f t="shared" si="1"/>
        <v>83289.17137996192</v>
      </c>
      <c r="O320" s="70">
        <f>Sheet1!F67</f>
        <v>4.928353336092421</v>
      </c>
    </row>
    <row r="321" spans="1:15" ht="12.75">
      <c r="A321">
        <v>135</v>
      </c>
      <c r="B321" s="76">
        <f t="shared" si="0"/>
        <v>107369.23955028437</v>
      </c>
      <c r="C321" s="76">
        <f>A321*Sheet1!D29</f>
        <v>17550</v>
      </c>
      <c r="E321" s="76">
        <f t="shared" si="1"/>
        <v>89819.23955028437</v>
      </c>
      <c r="O321" s="70">
        <f>Sheet1!F67</f>
        <v>4.928353336092421</v>
      </c>
    </row>
    <row r="322" spans="1:15" ht="12.75">
      <c r="A322">
        <v>140</v>
      </c>
      <c r="B322" s="76">
        <f t="shared" si="0"/>
        <v>114795.72538741145</v>
      </c>
      <c r="C322" s="76">
        <f>A322*Sheet1!D29</f>
        <v>18200</v>
      </c>
      <c r="E322" s="76">
        <f t="shared" si="1"/>
        <v>96595.72538741145</v>
      </c>
      <c r="O322" s="70">
        <f>Sheet1!F67</f>
        <v>4.928353336092421</v>
      </c>
    </row>
    <row r="323" spans="1:15" ht="12.75">
      <c r="A323">
        <v>145</v>
      </c>
      <c r="B323" s="76">
        <f t="shared" si="0"/>
        <v>122468.62889134315</v>
      </c>
      <c r="C323" s="76">
        <f>A323*Sheet1!D29</f>
        <v>18850</v>
      </c>
      <c r="E323" s="76">
        <f t="shared" si="1"/>
        <v>103618.62889134315</v>
      </c>
      <c r="O323" s="70">
        <f>Sheet1!F67</f>
        <v>4.928353336092421</v>
      </c>
    </row>
    <row r="324" spans="1:15" ht="12.75">
      <c r="A324">
        <v>150</v>
      </c>
      <c r="B324" s="76">
        <f t="shared" si="0"/>
        <v>130387.95006207947</v>
      </c>
      <c r="C324" s="76">
        <f>A324*Sheet1!D29</f>
        <v>19500</v>
      </c>
      <c r="E324" s="76">
        <f t="shared" si="1"/>
        <v>110887.95006207947</v>
      </c>
      <c r="O324" s="70">
        <f>Sheet1!F67</f>
        <v>4.928353336092421</v>
      </c>
    </row>
    <row r="325" spans="1:15" ht="12.75">
      <c r="A325">
        <v>155</v>
      </c>
      <c r="B325" s="76">
        <f t="shared" si="0"/>
        <v>138553.6888996204</v>
      </c>
      <c r="C325" s="76">
        <f>A325*Sheet1!D29</f>
        <v>20150</v>
      </c>
      <c r="E325" s="76">
        <f t="shared" si="1"/>
        <v>118403.6888996204</v>
      </c>
      <c r="O325" s="70">
        <f>Sheet1!F67</f>
        <v>4.928353336092421</v>
      </c>
    </row>
    <row r="326" spans="1:15" ht="12.75">
      <c r="A326">
        <v>160</v>
      </c>
      <c r="B326" s="76">
        <f t="shared" si="0"/>
        <v>146965.84540396597</v>
      </c>
      <c r="C326" s="76">
        <f>A326*Sheet1!D29</f>
        <v>20800</v>
      </c>
      <c r="E326" s="76">
        <f t="shared" si="1"/>
        <v>126165.84540396597</v>
      </c>
      <c r="O326" s="70">
        <f>Sheet1!F67</f>
        <v>4.928353336092421</v>
      </c>
    </row>
    <row r="327" spans="1:15" ht="12.75">
      <c r="A327">
        <v>165</v>
      </c>
      <c r="B327" s="76">
        <f t="shared" si="0"/>
        <v>155624.41957511616</v>
      </c>
      <c r="C327" s="76">
        <f>A327*Sheet1!D29</f>
        <v>21450</v>
      </c>
      <c r="E327" s="76">
        <f t="shared" si="1"/>
        <v>134174.41957511616</v>
      </c>
      <c r="O327" s="70">
        <f>Sheet1!F67</f>
        <v>4.928353336092421</v>
      </c>
    </row>
    <row r="328" spans="1:15" ht="12.75">
      <c r="A328">
        <v>170</v>
      </c>
      <c r="B328" s="76">
        <f t="shared" si="0"/>
        <v>164529.41141307098</v>
      </c>
      <c r="C328" s="76">
        <f>A328*Sheet1!D29</f>
        <v>22100</v>
      </c>
      <c r="E328" s="76">
        <f t="shared" si="1"/>
        <v>142429.41141307098</v>
      </c>
      <c r="O328" s="70">
        <f>Sheet1!F67</f>
        <v>4.928353336092421</v>
      </c>
    </row>
    <row r="329" spans="1:15" ht="12.75">
      <c r="A329">
        <v>175</v>
      </c>
      <c r="B329" s="76">
        <f t="shared" si="0"/>
        <v>173680.8209178304</v>
      </c>
      <c r="C329" s="76">
        <f>A329*Sheet1!D29</f>
        <v>22750</v>
      </c>
      <c r="E329" s="76">
        <f t="shared" si="1"/>
        <v>150930.8209178304</v>
      </c>
      <c r="O329" s="70">
        <f>Sheet1!F67</f>
        <v>4.928353336092421</v>
      </c>
    </row>
    <row r="330" spans="1:15" ht="12.75">
      <c r="A330">
        <v>180</v>
      </c>
      <c r="B330" s="76">
        <f t="shared" si="0"/>
        <v>183078.64808939444</v>
      </c>
      <c r="C330" s="76">
        <f>A330*Sheet1!D29</f>
        <v>23400</v>
      </c>
      <c r="E330" s="76">
        <f t="shared" si="1"/>
        <v>159678.64808939444</v>
      </c>
      <c r="O330" s="70">
        <f>Sheet1!F67</f>
        <v>4.928353336092421</v>
      </c>
    </row>
    <row r="331" spans="1:15" ht="12.75">
      <c r="A331">
        <v>185</v>
      </c>
      <c r="B331" s="76">
        <f t="shared" si="0"/>
        <v>192722.8929277631</v>
      </c>
      <c r="C331" s="76">
        <f>A331*Sheet1!D29</f>
        <v>24050</v>
      </c>
      <c r="E331" s="76">
        <f t="shared" si="1"/>
        <v>168672.8929277631</v>
      </c>
      <c r="O331" s="70">
        <f>Sheet1!F67</f>
        <v>4.928353336092421</v>
      </c>
    </row>
    <row r="332" spans="1:15" ht="12.75">
      <c r="A332">
        <v>190</v>
      </c>
      <c r="B332" s="76">
        <f t="shared" si="0"/>
        <v>202613.5554329364</v>
      </c>
      <c r="C332" s="76">
        <f>A332*Sheet1!D29</f>
        <v>24700</v>
      </c>
      <c r="E332" s="76">
        <f t="shared" si="1"/>
        <v>177913.5554329364</v>
      </c>
      <c r="O332" s="70">
        <f>Sheet1!F67</f>
        <v>4.928353336092421</v>
      </c>
    </row>
    <row r="333" spans="1:15" ht="12.75">
      <c r="A333">
        <v>195</v>
      </c>
      <c r="B333" s="76">
        <f t="shared" si="0"/>
        <v>212750.6356049143</v>
      </c>
      <c r="C333" s="76">
        <f>A333*Sheet1!D29</f>
        <v>25350</v>
      </c>
      <c r="E333" s="76">
        <f t="shared" si="1"/>
        <v>187400.6356049143</v>
      </c>
      <c r="O333" s="70">
        <f>Sheet1!F67</f>
        <v>4.928353336092421</v>
      </c>
    </row>
    <row r="334" spans="1:15" ht="12.75">
      <c r="A334">
        <v>200</v>
      </c>
      <c r="B334" s="76">
        <f t="shared" si="0"/>
        <v>223134.13344369683</v>
      </c>
      <c r="C334" s="76">
        <f>A334*Sheet1!D29</f>
        <v>26000</v>
      </c>
      <c r="E334" s="76">
        <f t="shared" si="1"/>
        <v>197134.13344369683</v>
      </c>
      <c r="O334" s="70">
        <f>Sheet1!F67</f>
        <v>4.928353336092421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/>
  <dcterms:created xsi:type="dcterms:W3CDTF">2010-09-12T17:15:02Z</dcterms:created>
  <dcterms:modified xsi:type="dcterms:W3CDTF">2020-04-23T16:44:34Z</dcterms:modified>
  <cp:category/>
  <cp:version/>
  <cp:contentType/>
  <cp:contentStatus/>
  <cp:revision>1</cp:revision>
</cp:coreProperties>
</file>