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<sst xmlns="http://schemas.openxmlformats.org/spreadsheetml/2006/main" count="196" uniqueCount="130">
  <si>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>Scheibengenerator Berechnung V1.3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</si>
  <si>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</si>
  <si>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</si>
  <si>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</si>
  <si>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</si>
  <si>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</si>
  <si>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</si>
  <si>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</si>
  <si>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</si>
  <si>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</si>
  <si>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</si>
  <si>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</si>
  <si>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</si>
  <si>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</si>
  <si>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</si>
  <si>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</si>
  <si>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</si>
  <si>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</si>
  <si>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</si>
  <si>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</si>
  <si>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</si>
  <si>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</si>
  <si>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</si>
  <si>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</si>
  <si>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</si>
  <si>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</si>
  <si>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</si>
  <si>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</si>
  <si>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</si>
  <si>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</si>
  <si>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</si>
  <si>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</si>
  <si>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</si>
  <si>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</si>
  <si>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</si>
  <si>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</si>
  <si>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</si>
  <si>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</si>
  <si>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</si>
  <si>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</si>
  <si>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</si>
  <si>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</si>
  <si>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</si>
  <si>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</si>
  <si>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</si>
  <si>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</si>
  <si>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</si>
  <si>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</si>
  <si>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</si>
  <si>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</si>
  <si>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</si>
  <si>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</si>
  <si>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</si>
  <si>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</si>
  <si>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</si>
  <si>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</si>
  <si>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</si>
  <si>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</si>
  <si>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 xml:space="preserve"> 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</si>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</sst>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1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2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1" fillId="5" borderId="5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0" xfId="0" applyFill="1" applyAlignment="1">
      <alignment/>
    </xf>
    <xf numFmtId="164" fontId="0" fillId="4" borderId="9" xfId="0" applyFill="1" applyBorder="1" applyAlignment="1">
      <alignment/>
    </xf>
    <xf numFmtId="164" fontId="0" fillId="4" borderId="10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0" fillId="4" borderId="0" xfId="0" applyFont="1" applyFill="1" applyAlignment="1">
      <alignment horizontal="right"/>
    </xf>
    <xf numFmtId="165" fontId="0" fillId="5" borderId="12" xfId="0" applyNumberFormat="1" applyFill="1" applyBorder="1" applyAlignment="1">
      <alignment/>
    </xf>
    <xf numFmtId="164" fontId="1" fillId="3" borderId="13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1" fillId="3" borderId="15" xfId="0" applyNumberFormat="1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3" fillId="2" borderId="7" xfId="0" applyFont="1" applyFill="1" applyBorder="1" applyAlignment="1">
      <alignment/>
    </xf>
    <xf numFmtId="164" fontId="4" fillId="6" borderId="0" xfId="0" applyFont="1" applyFill="1" applyAlignment="1">
      <alignment/>
    </xf>
    <xf numFmtId="164" fontId="4" fillId="6" borderId="9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0" xfId="0" applyFill="1" applyAlignment="1">
      <alignment/>
    </xf>
    <xf numFmtId="164" fontId="0" fillId="6" borderId="9" xfId="0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9" xfId="0" applyFont="1" applyFill="1" applyBorder="1" applyAlignment="1">
      <alignment/>
    </xf>
    <xf numFmtId="164" fontId="1" fillId="3" borderId="12" xfId="0" applyFont="1" applyFill="1" applyBorder="1" applyAlignment="1">
      <alignment/>
    </xf>
    <xf numFmtId="164" fontId="0" fillId="6" borderId="0" xfId="0" applyFont="1" applyFill="1" applyAlignment="1">
      <alignment horizontal="right"/>
    </xf>
    <xf numFmtId="164" fontId="0" fillId="5" borderId="11" xfId="0" applyFill="1" applyBorder="1" applyAlignment="1">
      <alignment/>
    </xf>
    <xf numFmtId="164" fontId="1" fillId="6" borderId="7" xfId="0" applyFont="1" applyFill="1" applyBorder="1" applyAlignment="1">
      <alignment/>
    </xf>
    <xf numFmtId="164" fontId="0" fillId="6" borderId="0" xfId="0" applyFill="1" applyBorder="1" applyAlignment="1">
      <alignment/>
    </xf>
    <xf numFmtId="166" fontId="0" fillId="5" borderId="15" xfId="0" applyNumberFormat="1" applyFill="1" applyBorder="1" applyAlignment="1">
      <alignment/>
    </xf>
    <xf numFmtId="164" fontId="0" fillId="6" borderId="20" xfId="0" applyFont="1" applyFill="1" applyBorder="1" applyAlignment="1">
      <alignment/>
    </xf>
    <xf numFmtId="164" fontId="1" fillId="7" borderId="12" xfId="0" applyFont="1" applyFill="1" applyBorder="1" applyAlignment="1">
      <alignment/>
    </xf>
    <xf numFmtId="166" fontId="0" fillId="6" borderId="0" xfId="0" applyNumberFormat="1" applyFill="1" applyAlignment="1">
      <alignment/>
    </xf>
    <xf numFmtId="164" fontId="0" fillId="6" borderId="21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6" fontId="0" fillId="5" borderId="11" xfId="0" applyNumberFormat="1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ont="1" applyFill="1" applyBorder="1" applyAlignment="1">
      <alignment horizontal="right"/>
    </xf>
    <xf numFmtId="164" fontId="0" fillId="6" borderId="17" xfId="0" applyFill="1" applyBorder="1" applyAlignment="1">
      <alignment/>
    </xf>
    <xf numFmtId="164" fontId="0" fillId="6" borderId="17" xfId="0" applyFont="1" applyFill="1" applyBorder="1" applyAlignment="1">
      <alignment horizontal="right"/>
    </xf>
    <xf numFmtId="164" fontId="0" fillId="6" borderId="18" xfId="0" applyFill="1" applyBorder="1" applyAlignment="1">
      <alignment/>
    </xf>
    <xf numFmtId="164" fontId="0" fillId="8" borderId="23" xfId="0" applyFont="1" applyFill="1" applyBorder="1" applyAlignment="1">
      <alignment/>
    </xf>
    <xf numFmtId="164" fontId="0" fillId="8" borderId="24" xfId="0" applyFill="1" applyBorder="1" applyAlignment="1">
      <alignment/>
    </xf>
    <xf numFmtId="164" fontId="0" fillId="4" borderId="0" xfId="0" applyFill="1" applyBorder="1" applyAlignment="1">
      <alignment/>
    </xf>
    <xf numFmtId="164" fontId="0" fillId="8" borderId="25" xfId="0" applyFont="1" applyFill="1" applyBorder="1" applyAlignment="1">
      <alignment/>
    </xf>
    <xf numFmtId="164" fontId="0" fillId="8" borderId="26" xfId="0" applyFill="1" applyBorder="1" applyAlignment="1">
      <alignment/>
    </xf>
    <xf numFmtId="164" fontId="0" fillId="4" borderId="0" xfId="0" applyFont="1" applyFill="1" applyAlignment="1">
      <alignment/>
    </xf>
    <xf numFmtId="164" fontId="1" fillId="4" borderId="0" xfId="0" applyFont="1" applyFill="1" applyBorder="1" applyAlignment="1">
      <alignment horizontal="left"/>
    </xf>
    <xf numFmtId="164" fontId="0" fillId="7" borderId="0" xfId="0" applyFont="1" applyFill="1" applyBorder="1" applyAlignment="1">
      <alignment horizontal="right"/>
    </xf>
    <xf numFmtId="164" fontId="0" fillId="5" borderId="12" xfId="0" applyFill="1" applyBorder="1" applyAlignment="1">
      <alignment/>
    </xf>
    <xf numFmtId="164" fontId="0" fillId="4" borderId="27" xfId="0" applyFill="1" applyBorder="1" applyAlignment="1">
      <alignment/>
    </xf>
    <xf numFmtId="164" fontId="0" fillId="8" borderId="28" xfId="0" applyFont="1" applyFill="1" applyBorder="1" applyAlignment="1">
      <alignment/>
    </xf>
    <xf numFmtId="164" fontId="0" fillId="8" borderId="29" xfId="0" applyFill="1" applyBorder="1" applyAlignment="1">
      <alignment/>
    </xf>
    <xf numFmtId="164" fontId="0" fillId="6" borderId="30" xfId="0" applyFill="1" applyBorder="1" applyAlignment="1">
      <alignment/>
    </xf>
    <xf numFmtId="164" fontId="0" fillId="6" borderId="14" xfId="0" applyFont="1" applyFill="1" applyBorder="1" applyAlignment="1">
      <alignment/>
    </xf>
    <xf numFmtId="167" fontId="0" fillId="6" borderId="0" xfId="0" applyNumberFormat="1" applyFill="1" applyAlignment="1">
      <alignment/>
    </xf>
    <xf numFmtId="164" fontId="0" fillId="9" borderId="7" xfId="0" applyFont="1" applyFill="1" applyBorder="1" applyAlignment="1">
      <alignment/>
    </xf>
    <xf numFmtId="167" fontId="0" fillId="5" borderId="12" xfId="0" applyNumberFormat="1" applyFill="1" applyBorder="1" applyAlignment="1">
      <alignment/>
    </xf>
    <xf numFmtId="164" fontId="0" fillId="6" borderId="31" xfId="0" applyFill="1" applyBorder="1" applyAlignment="1">
      <alignment/>
    </xf>
    <xf numFmtId="164" fontId="0" fillId="6" borderId="16" xfId="0" applyFill="1" applyBorder="1" applyAlignment="1">
      <alignment/>
    </xf>
    <xf numFmtId="164" fontId="1" fillId="4" borderId="7" xfId="0" applyFont="1" applyFill="1" applyBorder="1" applyAlignment="1">
      <alignment/>
    </xf>
    <xf numFmtId="166" fontId="1" fillId="7" borderId="12" xfId="0" applyNumberFormat="1" applyFont="1" applyFill="1" applyBorder="1" applyAlignment="1">
      <alignment/>
    </xf>
    <xf numFmtId="164" fontId="5" fillId="4" borderId="9" xfId="0" applyFont="1" applyFill="1" applyBorder="1" applyAlignment="1">
      <alignment/>
    </xf>
    <xf numFmtId="164" fontId="1" fillId="4" borderId="21" xfId="0" applyFont="1" applyFill="1" applyBorder="1" applyAlignment="1">
      <alignment/>
    </xf>
    <xf numFmtId="166" fontId="0" fillId="5" borderId="13" xfId="0" applyNumberFormat="1" applyFill="1" applyBorder="1" applyAlignment="1">
      <alignment/>
    </xf>
    <xf numFmtId="166" fontId="0" fillId="6" borderId="0" xfId="0" applyNumberFormat="1" applyFill="1" applyBorder="1" applyAlignment="1">
      <alignment/>
    </xf>
    <xf numFmtId="164" fontId="0" fillId="4" borderId="32" xfId="0" applyFont="1" applyFill="1" applyBorder="1" applyAlignment="1">
      <alignment/>
    </xf>
    <xf numFmtId="164" fontId="1" fillId="3" borderId="33" xfId="0" applyFont="1" applyFill="1" applyBorder="1" applyAlignment="1">
      <alignment/>
    </xf>
    <xf numFmtId="164" fontId="0" fillId="4" borderId="21" xfId="0" applyFont="1" applyFill="1" applyBorder="1" applyAlignment="1">
      <alignment/>
    </xf>
    <xf numFmtId="164" fontId="0" fillId="9" borderId="8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6" fontId="1" fillId="3" borderId="11" xfId="0" applyNumberFormat="1" applyFont="1" applyFill="1" applyBorder="1" applyAlignment="1">
      <alignment horizontal="left"/>
    </xf>
    <xf numFmtId="164" fontId="0" fillId="6" borderId="0" xfId="0" applyFont="1" applyFill="1" applyBorder="1" applyAlignment="1">
      <alignment/>
    </xf>
    <xf numFmtId="165" fontId="0" fillId="5" borderId="11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left"/>
    </xf>
    <xf numFmtId="165" fontId="0" fillId="5" borderId="13" xfId="0" applyNumberFormat="1" applyFont="1" applyFill="1" applyBorder="1" applyAlignment="1">
      <alignment horizontal="right"/>
    </xf>
    <xf numFmtId="166" fontId="1" fillId="3" borderId="34" xfId="0" applyNumberFormat="1" applyFont="1" applyFill="1" applyBorder="1" applyAlignment="1">
      <alignment horizontal="left"/>
    </xf>
    <xf numFmtId="164" fontId="1" fillId="6" borderId="0" xfId="0" applyFont="1" applyFill="1" applyBorder="1" applyAlignment="1">
      <alignment/>
    </xf>
    <xf numFmtId="165" fontId="1" fillId="5" borderId="13" xfId="0" applyNumberFormat="1" applyFont="1" applyFill="1" applyBorder="1" applyAlignment="1">
      <alignment horizontal="right"/>
    </xf>
    <xf numFmtId="166" fontId="1" fillId="3" borderId="15" xfId="0" applyNumberFormat="1" applyFont="1" applyFill="1" applyBorder="1" applyAlignment="1">
      <alignment horizontal="left"/>
    </xf>
    <xf numFmtId="165" fontId="6" fillId="5" borderId="13" xfId="0" applyNumberFormat="1" applyFont="1" applyFill="1" applyBorder="1" applyAlignment="1">
      <alignment horizontal="right"/>
    </xf>
    <xf numFmtId="166" fontId="0" fillId="6" borderId="9" xfId="0" applyNumberFormat="1" applyFont="1" applyFill="1" applyBorder="1" applyAlignment="1">
      <alignment horizontal="left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6" fontId="0" fillId="6" borderId="9" xfId="0" applyNumberFormat="1" applyFill="1" applyBorder="1" applyAlignment="1">
      <alignment/>
    </xf>
    <xf numFmtId="164" fontId="0" fillId="6" borderId="35" xfId="0" applyFont="1" applyFill="1" applyBorder="1" applyAlignment="1">
      <alignment/>
    </xf>
    <xf numFmtId="164" fontId="0" fillId="0" borderId="37" xfId="0" applyBorder="1" applyAlignment="1">
      <alignment/>
    </xf>
    <xf numFmtId="164" fontId="0" fillId="6" borderId="38" xfId="0" applyFont="1" applyFill="1" applyBorder="1" applyAlignment="1">
      <alignment/>
    </xf>
    <xf numFmtId="165" fontId="0" fillId="5" borderId="15" xfId="0" applyNumberFormat="1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left"/>
    </xf>
    <xf numFmtId="164" fontId="0" fillId="6" borderId="8" xfId="0" applyFont="1" applyFill="1" applyBorder="1" applyAlignment="1">
      <alignment/>
    </xf>
    <xf numFmtId="164" fontId="0" fillId="6" borderId="17" xfId="0" applyFont="1" applyFill="1" applyBorder="1" applyAlignment="1">
      <alignment/>
    </xf>
    <xf numFmtId="165" fontId="0" fillId="6" borderId="17" xfId="0" applyNumberFormat="1" applyFont="1" applyFill="1" applyBorder="1" applyAlignment="1">
      <alignment horizontal="right"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30" xfId="0" applyFill="1" applyBorder="1" applyAlignment="1">
      <alignment/>
    </xf>
    <xf numFmtId="164" fontId="0" fillId="0" borderId="9" xfId="0" applyBorder="1" applyAlignment="1">
      <alignment/>
    </xf>
    <xf numFmtId="164" fontId="0" fillId="2" borderId="9" xfId="0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/>
            </c:numRef>
          </c:xVal>
          <c:yVal>
            <c:numRef>
              <c:f>Sheet2!$J$7:$J$33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/>
            </c:numRef>
          </c:xVal>
          <c:yVal>
            <c:numRef>
              <c:f>Sheet2!$I$7:$I$27</c:f>
              <c:numCache/>
            </c:numRef>
          </c:yVal>
          <c:smooth val="1"/>
        </c:ser>
        <c:axId val="25407676"/>
        <c:axId val="27342493"/>
      </c:scatterChart>
      <c:val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At val="0"/>
        <c:crossBetween val="midCat"/>
        <c:dispUnits/>
        <c:majorUnit val="1"/>
      </c:val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/>
            </c:numRef>
          </c:xVal>
          <c:yVal>
            <c:numRef>
              <c:f>Sheet3!$J$7:$J$33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/>
            </c:numRef>
          </c:xVal>
          <c:yVal>
            <c:numRef>
              <c:f>Sheet3!$I$7:$I$27</c:f>
              <c:numCache/>
            </c:numRef>
          </c:yVal>
          <c:smooth val="1"/>
        </c:ser>
        <c:axId val="44755846"/>
        <c:axId val="149431"/>
      </c:scatterChart>
      <c:val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At val="0"/>
        <c:crossBetween val="midCat"/>
        <c:dispUnits/>
        <c:majorUnit val="1"/>
      </c:val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219075</xdr:rowOff>
    </xdr:from>
    <xdr:to>
      <xdr:col>7</xdr:col>
      <xdr:colOff>0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59100"/>
        <a:ext cx="838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209550</xdr:rowOff>
    </xdr:from>
    <xdr:to>
      <xdr:col>7</xdr:col>
      <xdr:colOff>0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02550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7.25">
      <c r="B1" s="2" t="s">
        <v>0</v>
      </c>
    </row>
    <row r="2" ht="12.75">
      <c r="G2" s="3"/>
    </row>
    <row r="3" spans="2:7" ht="12.75">
      <c r="B3" s="4" t="s">
        <v>1</v>
      </c>
      <c r="C3" s="5" t="s">
        <v>2</v>
      </c>
      <c r="D3" s="6"/>
      <c r="E3" s="7"/>
      <c r="F3" s="8" t="s">
        <v>3</v>
      </c>
      <c r="G3" s="9" t="s">
        <v>4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5</v>
      </c>
      <c r="C5" s="12" t="s">
        <v>6</v>
      </c>
      <c r="D5" s="15">
        <v>0.9</v>
      </c>
      <c r="E5" s="16" t="s">
        <v>7</v>
      </c>
      <c r="F5" s="17">
        <f>(D6*D5*60)/(2*PI()*(D7/2))</f>
        <v>85.94366926962347</v>
      </c>
      <c r="G5" s="13" t="s">
        <v>8</v>
      </c>
    </row>
    <row r="6" spans="2:7" ht="12.75">
      <c r="B6" s="14" t="s">
        <v>9</v>
      </c>
      <c r="C6" s="12" t="s">
        <v>10</v>
      </c>
      <c r="D6" s="18">
        <v>3</v>
      </c>
      <c r="E6" s="12"/>
      <c r="F6" s="12"/>
      <c r="G6" s="13"/>
    </row>
    <row r="7" spans="2:7" ht="12.75">
      <c r="B7" s="14" t="s">
        <v>11</v>
      </c>
      <c r="C7" s="19" t="s">
        <v>12</v>
      </c>
      <c r="D7" s="20">
        <v>0.6000000000000001</v>
      </c>
      <c r="E7" s="16" t="s">
        <v>13</v>
      </c>
      <c r="F7" s="21">
        <f>F5/60</f>
        <v>1.4323944878270578</v>
      </c>
      <c r="G7" s="13" t="s">
        <v>14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15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16</v>
      </c>
      <c r="C11" s="34" t="s">
        <v>17</v>
      </c>
      <c r="D11" s="35">
        <v>9</v>
      </c>
      <c r="E11" s="36" t="s">
        <v>18</v>
      </c>
      <c r="F11" s="37">
        <f>(D14+(D16*2)+D17+D15+(D16*2))*D11/2/1000</f>
        <v>0.504</v>
      </c>
      <c r="G11" s="32" t="s">
        <v>19</v>
      </c>
      <c r="J11" s="28"/>
    </row>
    <row r="12" spans="2:10" ht="12.75">
      <c r="B12" s="38" t="s">
        <v>20</v>
      </c>
      <c r="C12" s="39"/>
      <c r="D12" s="31"/>
      <c r="E12" s="36" t="s">
        <v>21</v>
      </c>
      <c r="F12" s="40">
        <f>F11/(2*PI())*1000</f>
        <v>80.21409131831525</v>
      </c>
      <c r="G12" s="32" t="s">
        <v>22</v>
      </c>
      <c r="J12" s="28"/>
    </row>
    <row r="13" spans="2:10" ht="12.75">
      <c r="B13" s="29" t="s">
        <v>23</v>
      </c>
      <c r="C13" s="41" t="s">
        <v>24</v>
      </c>
      <c r="D13" s="15">
        <v>40</v>
      </c>
      <c r="E13" s="31"/>
      <c r="F13" s="31"/>
      <c r="G13" s="32"/>
      <c r="J13" s="28"/>
    </row>
    <row r="14" spans="2:10" ht="12.75">
      <c r="B14" s="29" t="s">
        <v>25</v>
      </c>
      <c r="C14" s="29" t="s">
        <v>26</v>
      </c>
      <c r="D14" s="18">
        <v>20</v>
      </c>
      <c r="E14" s="36" t="s">
        <v>27</v>
      </c>
      <c r="F14" s="21">
        <f>(F5/60)*F11</f>
        <v>0.7219268218648371</v>
      </c>
      <c r="G14" s="32" t="s">
        <v>28</v>
      </c>
      <c r="J14" s="28"/>
    </row>
    <row r="15" spans="2:7" ht="12.75">
      <c r="B15" s="29" t="s">
        <v>29</v>
      </c>
      <c r="C15" s="29" t="s">
        <v>30</v>
      </c>
      <c r="D15" s="18">
        <v>10</v>
      </c>
      <c r="E15" s="31"/>
      <c r="F15" s="31"/>
      <c r="G15" s="32"/>
    </row>
    <row r="16" spans="2:11" ht="12.75">
      <c r="B16" s="29" t="s">
        <v>31</v>
      </c>
      <c r="C16" s="29" t="s">
        <v>32</v>
      </c>
      <c r="D16" s="42">
        <v>20</v>
      </c>
      <c r="E16" s="31"/>
      <c r="F16" s="31"/>
      <c r="G16" s="32"/>
      <c r="K16" s="3"/>
    </row>
    <row r="17" spans="2:11" ht="12.75">
      <c r="B17" s="29" t="s">
        <v>33</v>
      </c>
      <c r="C17" s="29" t="s">
        <v>34</v>
      </c>
      <c r="D17" s="18">
        <v>2</v>
      </c>
      <c r="E17" s="31"/>
      <c r="F17" s="43"/>
      <c r="G17" s="32"/>
      <c r="K17" s="3"/>
    </row>
    <row r="18" spans="2:11" ht="12.75">
      <c r="B18" s="39" t="s">
        <v>35</v>
      </c>
      <c r="C18" s="44" t="s">
        <v>36</v>
      </c>
      <c r="D18" s="45">
        <v>20</v>
      </c>
      <c r="E18" s="36" t="s">
        <v>37</v>
      </c>
      <c r="F18" s="46">
        <f>(D11*(D15+(D16*2)+(D17*2))/PI())/10/1.25+(0.2*D18)+(2*D13/10)+(4*D16/10)</f>
        <v>32.37588837482578</v>
      </c>
      <c r="G18" s="47" t="s">
        <v>38</v>
      </c>
      <c r="H18" s="48"/>
      <c r="I18" s="48"/>
      <c r="K18" s="3"/>
    </row>
    <row r="19" spans="2:11" ht="12.75">
      <c r="B19" s="39"/>
      <c r="C19" s="39"/>
      <c r="D19" s="39"/>
      <c r="E19" s="49" t="s">
        <v>39</v>
      </c>
      <c r="F19" s="40">
        <f>(D11*(D15+(D16*2)+(D17*2))/PI())/10/1.25-(2*D16/10)+(2*D13/10)+(4*D16/10)+2</f>
        <v>26.37588837482578</v>
      </c>
      <c r="G19" s="47" t="s">
        <v>38</v>
      </c>
      <c r="K19" s="3"/>
    </row>
    <row r="20" spans="2:7" ht="12.75">
      <c r="B20" s="50"/>
      <c r="C20" s="50"/>
      <c r="D20" s="50"/>
      <c r="E20" s="51" t="s">
        <v>40</v>
      </c>
      <c r="F20" s="50"/>
      <c r="G20" s="52"/>
    </row>
    <row r="21" spans="2:11" ht="12.75">
      <c r="B21" s="25" t="s">
        <v>41</v>
      </c>
      <c r="C21" s="12"/>
      <c r="D21" s="12"/>
      <c r="E21" s="12"/>
      <c r="F21" s="12"/>
      <c r="G21" s="13"/>
      <c r="H21" s="53" t="s">
        <v>42</v>
      </c>
      <c r="I21" s="54">
        <v>1.48</v>
      </c>
      <c r="K21" s="3"/>
    </row>
    <row r="22" spans="2:11" ht="12.75">
      <c r="B22" s="10"/>
      <c r="C22" s="11"/>
      <c r="D22" s="55"/>
      <c r="E22" s="12"/>
      <c r="F22" s="12"/>
      <c r="G22" s="13"/>
      <c r="H22" s="56" t="s">
        <v>43</v>
      </c>
      <c r="I22" s="57">
        <v>1.45</v>
      </c>
      <c r="K22" s="3"/>
    </row>
    <row r="23" spans="2:11" ht="12.75">
      <c r="B23" s="14" t="s">
        <v>44</v>
      </c>
      <c r="C23" s="11" t="s">
        <v>45</v>
      </c>
      <c r="D23" s="35">
        <v>10</v>
      </c>
      <c r="F23" s="55"/>
      <c r="G23" s="13"/>
      <c r="H23" s="56" t="s">
        <v>46</v>
      </c>
      <c r="I23" s="57">
        <v>1.42</v>
      </c>
      <c r="K23" s="3"/>
    </row>
    <row r="24" spans="2:11" ht="12.75">
      <c r="B24" s="14" t="s">
        <v>47</v>
      </c>
      <c r="C24" s="58" t="s">
        <v>48</v>
      </c>
      <c r="D24" s="42">
        <v>16</v>
      </c>
      <c r="E24" s="59" t="s">
        <v>49</v>
      </c>
      <c r="F24" s="55"/>
      <c r="G24" s="13"/>
      <c r="H24" s="56" t="s">
        <v>50</v>
      </c>
      <c r="I24" s="57">
        <v>1.37</v>
      </c>
      <c r="K24" s="3"/>
    </row>
    <row r="25" spans="2:11" ht="12.75">
      <c r="B25" s="14" t="s">
        <v>51</v>
      </c>
      <c r="C25" s="10" t="s">
        <v>52</v>
      </c>
      <c r="D25" s="18">
        <v>1.48</v>
      </c>
      <c r="E25" s="60" t="s">
        <v>53</v>
      </c>
      <c r="F25" s="61">
        <f>D25-((D25*(D24/(2*D23)))*0.5)</f>
        <v>0.888</v>
      </c>
      <c r="G25" s="13" t="s">
        <v>54</v>
      </c>
      <c r="H25" s="56" t="s">
        <v>55</v>
      </c>
      <c r="I25" s="57">
        <v>1.33</v>
      </c>
      <c r="K25" s="3"/>
    </row>
    <row r="26" spans="2:11" ht="12.75">
      <c r="B26" s="22"/>
      <c r="C26" s="62"/>
      <c r="D26" s="62"/>
      <c r="E26" s="23"/>
      <c r="F26" s="23"/>
      <c r="G26" s="24"/>
      <c r="H26" s="63" t="s">
        <v>56</v>
      </c>
      <c r="I26" s="64">
        <v>1.29</v>
      </c>
      <c r="K26" s="3"/>
    </row>
    <row r="27" spans="2:11" ht="12.75">
      <c r="B27" s="25" t="s">
        <v>57</v>
      </c>
      <c r="C27" s="31"/>
      <c r="D27" s="31"/>
      <c r="E27" s="31"/>
      <c r="F27" s="31"/>
      <c r="G27" s="65"/>
      <c r="K27" s="3"/>
    </row>
    <row r="28" spans="2:7" ht="12.75">
      <c r="B28" s="29"/>
      <c r="C28" s="30"/>
      <c r="D28" s="31"/>
      <c r="E28" s="31" t="s">
        <v>58</v>
      </c>
      <c r="F28" s="31"/>
      <c r="G28" s="32"/>
    </row>
    <row r="29" spans="2:7" ht="12.75">
      <c r="B29" s="33" t="s">
        <v>59</v>
      </c>
      <c r="C29" s="31" t="s">
        <v>60</v>
      </c>
      <c r="D29" s="15">
        <v>12</v>
      </c>
      <c r="E29" s="31"/>
      <c r="F29" s="31"/>
      <c r="G29" s="32"/>
    </row>
    <row r="30" spans="2:7" ht="12.75">
      <c r="B30" s="33" t="s">
        <v>61</v>
      </c>
      <c r="C30" s="31" t="s">
        <v>26</v>
      </c>
      <c r="D30" s="18">
        <v>20</v>
      </c>
      <c r="E30" s="31"/>
      <c r="F30" s="31"/>
      <c r="G30" s="32"/>
    </row>
    <row r="31" spans="2:7" ht="12.75">
      <c r="B31" s="33" t="s">
        <v>62</v>
      </c>
      <c r="C31" s="31" t="s">
        <v>63</v>
      </c>
      <c r="D31" s="18">
        <v>40</v>
      </c>
      <c r="E31" s="31"/>
      <c r="F31" s="31"/>
      <c r="G31" s="32"/>
    </row>
    <row r="32" spans="2:7" ht="12.75">
      <c r="B32" s="33" t="s">
        <v>64</v>
      </c>
      <c r="C32" s="31" t="s">
        <v>65</v>
      </c>
      <c r="D32" s="18">
        <v>12</v>
      </c>
      <c r="E32" s="31"/>
      <c r="F32" s="31"/>
      <c r="G32" s="32"/>
    </row>
    <row r="33" spans="2:7" ht="12.75">
      <c r="B33" s="33" t="s">
        <v>66</v>
      </c>
      <c r="C33" s="66" t="s">
        <v>67</v>
      </c>
      <c r="D33" s="45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7"/>
      <c r="G34" s="32"/>
    </row>
    <row r="35" spans="2:7" ht="12.75">
      <c r="B35" s="68" t="s">
        <v>68</v>
      </c>
      <c r="C35" s="31"/>
      <c r="D35" s="32"/>
      <c r="E35" s="31" t="s">
        <v>69</v>
      </c>
      <c r="F35" s="69">
        <f>(((D29+1.4)/1.414)/1.732/(2*D32*F25*F7*D30/1000*D31/1000))/(D11/D33)*1.25</f>
        <v>93.35109659002073</v>
      </c>
      <c r="G35" s="32" t="s">
        <v>70</v>
      </c>
    </row>
    <row r="36" spans="2:7" ht="12.75">
      <c r="B36" s="29"/>
      <c r="C36" s="31"/>
      <c r="D36" s="32"/>
      <c r="E36" s="31"/>
      <c r="F36" s="70"/>
      <c r="G36" s="32"/>
    </row>
    <row r="37" spans="2:7" ht="12.75">
      <c r="B37" s="68" t="s">
        <v>71</v>
      </c>
      <c r="C37" s="31"/>
      <c r="D37" s="32"/>
      <c r="E37" s="66" t="s">
        <v>69</v>
      </c>
      <c r="F37" s="69">
        <f>(((D29+1.4)/1.414)/(2*D32*F25*F7*D30/1000*D31/1000))/(D11/D33)*1.25</f>
        <v>161.6840992939159</v>
      </c>
      <c r="G37" s="32" t="s">
        <v>70</v>
      </c>
    </row>
    <row r="38" spans="2:7" ht="12.75">
      <c r="B38" s="71"/>
      <c r="C38" s="50"/>
      <c r="D38" s="50"/>
      <c r="E38" s="50"/>
      <c r="F38" s="50"/>
      <c r="G38" s="52"/>
    </row>
    <row r="39" spans="2:7" ht="12.75">
      <c r="B39" s="25" t="s">
        <v>72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73</v>
      </c>
      <c r="C41" s="12" t="s">
        <v>74</v>
      </c>
      <c r="D41" s="15">
        <v>1.2</v>
      </c>
      <c r="E41" s="12"/>
      <c r="F41" s="12"/>
      <c r="G41" s="13"/>
    </row>
    <row r="42" spans="2:7" ht="12.75">
      <c r="B42" s="14" t="s">
        <v>75</v>
      </c>
      <c r="C42" s="12" t="s">
        <v>76</v>
      </c>
      <c r="D42" s="18">
        <v>1.8</v>
      </c>
      <c r="E42" s="12"/>
      <c r="F42" s="12"/>
      <c r="G42" s="13"/>
    </row>
    <row r="43" spans="2:7" ht="12.75">
      <c r="B43" s="14" t="s">
        <v>77</v>
      </c>
      <c r="C43" s="10" t="s">
        <v>78</v>
      </c>
      <c r="D43" s="18">
        <v>1</v>
      </c>
      <c r="E43" s="12"/>
      <c r="F43" s="12"/>
      <c r="G43" s="13"/>
    </row>
    <row r="44" spans="2:7" ht="12.75">
      <c r="B44" s="14" t="s">
        <v>79</v>
      </c>
      <c r="C44" s="55" t="s">
        <v>80</v>
      </c>
      <c r="D44" s="18">
        <v>1</v>
      </c>
      <c r="E44" s="12" t="s">
        <v>81</v>
      </c>
      <c r="F44" s="12"/>
      <c r="G44" s="13"/>
    </row>
    <row r="45" spans="2:7" ht="12.75">
      <c r="B45" s="14" t="s">
        <v>82</v>
      </c>
      <c r="C45" s="19" t="s">
        <v>83</v>
      </c>
      <c r="D45" s="45">
        <v>2</v>
      </c>
      <c r="E45" s="12" t="s">
        <v>81</v>
      </c>
      <c r="F45" s="12"/>
      <c r="G45" s="13"/>
    </row>
    <row r="46" spans="2:7" ht="12.75">
      <c r="B46" s="10"/>
      <c r="C46" s="55"/>
      <c r="D46" s="55"/>
      <c r="E46" s="11"/>
      <c r="F46" s="55"/>
      <c r="G46" s="13"/>
    </row>
    <row r="47" spans="2:7" ht="12.75">
      <c r="B47" s="68" t="s">
        <v>68</v>
      </c>
      <c r="C47" s="12"/>
      <c r="D47" s="12"/>
      <c r="E47" s="72" t="s">
        <v>84</v>
      </c>
      <c r="F47" s="73">
        <f>(PI()*((D41/2)*(D41/2))*F35*D43*D42)/D16</f>
        <v>9.501984263757034</v>
      </c>
      <c r="G47" s="13" t="s">
        <v>22</v>
      </c>
    </row>
    <row r="48" spans="2:7" ht="12.75">
      <c r="B48" s="10"/>
      <c r="C48" s="12"/>
      <c r="D48" s="12"/>
      <c r="E48" s="72"/>
      <c r="F48" s="74" t="s">
        <v>85</v>
      </c>
      <c r="G48" s="13"/>
    </row>
    <row r="49" spans="2:7" ht="12.75">
      <c r="B49" s="68" t="s">
        <v>71</v>
      </c>
      <c r="C49" s="12"/>
      <c r="D49" s="12"/>
      <c r="E49" s="75" t="s">
        <v>84</v>
      </c>
      <c r="F49" s="73">
        <f>(PI()*((D41/2)*(D41/2))*F37*D43*D42)/D16</f>
        <v>16.457436744827184</v>
      </c>
      <c r="G49" s="13" t="s">
        <v>22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86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8" t="s">
        <v>68</v>
      </c>
      <c r="C53" s="31"/>
      <c r="D53" s="39"/>
      <c r="E53" s="41" t="s">
        <v>87</v>
      </c>
      <c r="F53" s="46">
        <f>F35*(D13*2+D14+D15+D16*2)/1000</f>
        <v>14.00266448850311</v>
      </c>
      <c r="G53" s="32" t="s">
        <v>19</v>
      </c>
    </row>
    <row r="54" spans="2:7" ht="12.75">
      <c r="B54" s="29"/>
      <c r="C54" s="31"/>
      <c r="D54" s="39"/>
      <c r="E54" s="29" t="s">
        <v>88</v>
      </c>
      <c r="F54" s="76">
        <f>F53*D11</f>
        <v>126.02398039652799</v>
      </c>
      <c r="G54" s="32" t="s">
        <v>19</v>
      </c>
    </row>
    <row r="55" spans="2:7" ht="12.75">
      <c r="B55" s="29"/>
      <c r="C55" s="31"/>
      <c r="D55" s="39"/>
      <c r="E55" s="44" t="s">
        <v>89</v>
      </c>
      <c r="F55" s="40">
        <f>100*PI()*(D41/2)^2*(F53/100)*8.96*D11*D43</f>
        <v>1277.0666850489454</v>
      </c>
      <c r="G55" s="32" t="s">
        <v>90</v>
      </c>
    </row>
    <row r="56" spans="2:7" ht="12.75">
      <c r="B56" s="29"/>
      <c r="C56" s="31"/>
      <c r="D56" s="39"/>
      <c r="E56" s="39"/>
      <c r="F56" s="77"/>
      <c r="G56" s="32"/>
    </row>
    <row r="57" spans="2:7" ht="12.75">
      <c r="B57" s="68" t="s">
        <v>71</v>
      </c>
      <c r="C57" s="31"/>
      <c r="D57" s="39"/>
      <c r="E57" s="41" t="s">
        <v>87</v>
      </c>
      <c r="F57" s="46">
        <f>F37*(D13*2+D14+D15+D16*2)/1000</f>
        <v>24.252614894087383</v>
      </c>
      <c r="G57" s="32" t="s">
        <v>19</v>
      </c>
    </row>
    <row r="58" spans="2:7" ht="12.75">
      <c r="B58" s="29"/>
      <c r="C58" s="31"/>
      <c r="D58" s="39"/>
      <c r="E58" s="29" t="s">
        <v>88</v>
      </c>
      <c r="F58" s="76">
        <f>F57*D11</f>
        <v>218.27353404678644</v>
      </c>
      <c r="G58" s="32" t="s">
        <v>19</v>
      </c>
    </row>
    <row r="59" spans="2:7" ht="12.75">
      <c r="B59" s="29"/>
      <c r="C59" s="31"/>
      <c r="D59" s="39"/>
      <c r="E59" s="44" t="s">
        <v>89</v>
      </c>
      <c r="F59" s="40">
        <f>100*PI()*(D41/2)^2*(F57/100)*8.96*D11*D43</f>
        <v>2211.8794985047734</v>
      </c>
      <c r="G59" s="32" t="s">
        <v>90</v>
      </c>
    </row>
    <row r="60" spans="2:7" ht="12.75">
      <c r="B60" s="71"/>
      <c r="C60" s="50"/>
      <c r="D60" s="50"/>
      <c r="E60" s="50"/>
      <c r="F60" s="50"/>
      <c r="G60" s="52"/>
    </row>
    <row r="61" spans="2:7" ht="12.75">
      <c r="B61" s="25" t="s">
        <v>91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92</v>
      </c>
      <c r="C63" s="78" t="s">
        <v>93</v>
      </c>
      <c r="D63" s="79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5"/>
      <c r="G64" s="13"/>
    </row>
    <row r="65" spans="2:9" ht="12.75">
      <c r="B65" s="68" t="s">
        <v>68</v>
      </c>
      <c r="C65" s="12"/>
      <c r="D65" s="13"/>
      <c r="E65" s="12" t="s">
        <v>94</v>
      </c>
      <c r="F65" s="21">
        <f>((F53*D63*D11*2/D33)/((PI()*((D41/2)*(D41/2)))*D43))</f>
        <v>1.3222986734162188</v>
      </c>
      <c r="G65" s="13" t="s">
        <v>95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8" t="s">
        <v>71</v>
      </c>
      <c r="C67" s="12"/>
      <c r="D67" s="13"/>
      <c r="E67" s="80" t="s">
        <v>94</v>
      </c>
      <c r="F67" s="21">
        <f>(((F57*D63*D11*2/D33)/((PI()*((D41/2)*(D41/2)))*D43)))/3</f>
        <v>0.7634071007856303</v>
      </c>
      <c r="G67" s="13" t="s">
        <v>95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96</v>
      </c>
      <c r="C70" s="31"/>
      <c r="D70" s="31"/>
      <c r="E70" s="31"/>
      <c r="F70" s="31"/>
      <c r="G70" s="32"/>
    </row>
    <row r="71" spans="2:7" ht="12.75">
      <c r="B71" s="29" t="s">
        <v>97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1" t="s">
        <v>68</v>
      </c>
      <c r="F72" s="31"/>
      <c r="G72" s="32"/>
    </row>
    <row r="73" spans="2:7" ht="12.75">
      <c r="B73" s="82" t="s">
        <v>98</v>
      </c>
      <c r="C73" s="39" t="s">
        <v>99</v>
      </c>
      <c r="D73" s="83">
        <v>1.23</v>
      </c>
      <c r="E73" s="84" t="s">
        <v>100</v>
      </c>
      <c r="F73" s="85">
        <f>(0.5*D73*(PI()*((D7/2)*(D7/2)))*(D76*D76*D76)*(D74/100))</f>
        <v>34.777430675239025</v>
      </c>
      <c r="G73" s="32" t="s">
        <v>101</v>
      </c>
    </row>
    <row r="74" spans="2:7" ht="12.75">
      <c r="B74" s="82" t="s">
        <v>102</v>
      </c>
      <c r="C74" s="39" t="s">
        <v>103</v>
      </c>
      <c r="D74" s="86">
        <v>20</v>
      </c>
      <c r="E74" s="84" t="s">
        <v>104</v>
      </c>
      <c r="F74" s="87">
        <f>F75/D29</f>
        <v>2.3</v>
      </c>
      <c r="G74" s="32" t="s">
        <v>105</v>
      </c>
    </row>
    <row r="75" spans="2:7" ht="12.75">
      <c r="B75" s="82" t="s">
        <v>106</v>
      </c>
      <c r="C75" s="39" t="s">
        <v>107</v>
      </c>
      <c r="D75" s="88">
        <v>1.4</v>
      </c>
      <c r="E75" s="89" t="s">
        <v>108</v>
      </c>
      <c r="F75" s="90">
        <f>VLOOKUP(F73,Sheet2!B5:C314,2,TRUE)</f>
        <v>27.599999999999998</v>
      </c>
      <c r="G75" s="32" t="s">
        <v>101</v>
      </c>
    </row>
    <row r="76" spans="2:7" ht="12.75">
      <c r="B76" s="82" t="s">
        <v>109</v>
      </c>
      <c r="C76" s="39" t="s">
        <v>28</v>
      </c>
      <c r="D76" s="91">
        <v>10</v>
      </c>
      <c r="E76" s="89" t="s">
        <v>110</v>
      </c>
      <c r="F76" s="90">
        <f>F75*100/F73</f>
        <v>79.36181444148707</v>
      </c>
      <c r="G76" s="32" t="s">
        <v>103</v>
      </c>
    </row>
    <row r="77" spans="2:7" ht="12.75">
      <c r="B77" s="29"/>
      <c r="C77" s="31"/>
      <c r="D77" s="32"/>
      <c r="E77" s="89" t="s">
        <v>111</v>
      </c>
      <c r="F77" s="92">
        <f>VLOOKUP(F73,Sheet2!B5:E314,4,TRUE)</f>
        <v>6.994959982371796</v>
      </c>
      <c r="G77" s="32" t="s">
        <v>101</v>
      </c>
    </row>
    <row r="78" spans="2:7" ht="12.75">
      <c r="B78" s="82"/>
      <c r="C78" s="39"/>
      <c r="D78" s="93"/>
      <c r="E78" s="84" t="s">
        <v>112</v>
      </c>
      <c r="F78" s="87">
        <f>D75*F74</f>
        <v>3.2199999999999998</v>
      </c>
      <c r="G78" s="32" t="s">
        <v>101</v>
      </c>
    </row>
    <row r="79" spans="1:7" ht="12.75">
      <c r="A79" s="94"/>
      <c r="B79" s="29"/>
      <c r="C79" s="31"/>
      <c r="D79" s="32"/>
      <c r="E79" s="84" t="s">
        <v>113</v>
      </c>
      <c r="F79" s="87">
        <f>F75-F78</f>
        <v>24.38</v>
      </c>
      <c r="G79" s="32" t="s">
        <v>101</v>
      </c>
    </row>
    <row r="80" spans="1:7" ht="12.75">
      <c r="A80" s="95"/>
      <c r="B80" s="29"/>
      <c r="C80" s="39"/>
      <c r="D80" s="96"/>
      <c r="E80" s="97" t="s">
        <v>114</v>
      </c>
      <c r="F80" s="87">
        <f>F79/D29</f>
        <v>2.0316666666666667</v>
      </c>
      <c r="G80" s="32" t="s">
        <v>105</v>
      </c>
    </row>
    <row r="81" spans="1:9" ht="12.75">
      <c r="A81" s="98"/>
      <c r="B81" s="29"/>
      <c r="C81" s="39"/>
      <c r="D81" s="96"/>
      <c r="E81" s="89" t="s">
        <v>115</v>
      </c>
      <c r="F81" s="90">
        <f>F79*100/F73</f>
        <v>70.10293608998025</v>
      </c>
      <c r="G81" s="32" t="s">
        <v>103</v>
      </c>
      <c r="I81" s="3"/>
    </row>
    <row r="82" spans="1:9" ht="12.75">
      <c r="A82" s="98"/>
      <c r="B82" s="82"/>
      <c r="C82" s="39"/>
      <c r="D82" s="93"/>
      <c r="E82" s="99" t="s">
        <v>116</v>
      </c>
      <c r="F82" s="100">
        <f>F76*D74/100</f>
        <v>15.872362888297413</v>
      </c>
      <c r="G82" s="32" t="s">
        <v>103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2"/>
      <c r="C84" s="39"/>
      <c r="D84" s="101"/>
      <c r="E84" s="81" t="s">
        <v>71</v>
      </c>
      <c r="F84" s="49"/>
      <c r="G84" s="32"/>
      <c r="I84" s="3"/>
    </row>
    <row r="85" spans="2:9" ht="12.75">
      <c r="B85" s="82"/>
      <c r="C85" s="101"/>
      <c r="D85" s="32"/>
      <c r="E85" s="84" t="s">
        <v>100</v>
      </c>
      <c r="F85" s="85">
        <f>(0.5*D73*(PI()*((D7/2)*(D7/2)))*(D76*D76*D76)*(D74/100))</f>
        <v>34.777430675239025</v>
      </c>
      <c r="G85" s="32" t="s">
        <v>101</v>
      </c>
      <c r="I85" s="3"/>
    </row>
    <row r="86" spans="2:9" ht="12.75">
      <c r="B86" s="82"/>
      <c r="C86" s="101"/>
      <c r="D86" s="32"/>
      <c r="E86" s="84" t="s">
        <v>104</v>
      </c>
      <c r="F86" s="87">
        <f>F87/D29</f>
        <v>2.5</v>
      </c>
      <c r="G86" s="32" t="s">
        <v>105</v>
      </c>
      <c r="I86" s="3"/>
    </row>
    <row r="87" spans="2:9" ht="12.75">
      <c r="B87" s="82"/>
      <c r="C87" s="101"/>
      <c r="D87" s="32"/>
      <c r="E87" s="89" t="s">
        <v>108</v>
      </c>
      <c r="F87" s="90">
        <f>VLOOKUP(F85,Sheet3!B5:C314,2,TRUE)</f>
        <v>30</v>
      </c>
      <c r="G87" s="32" t="s">
        <v>101</v>
      </c>
      <c r="I87" s="3"/>
    </row>
    <row r="88" spans="2:7" ht="12.75">
      <c r="B88" s="82"/>
      <c r="C88" s="101"/>
      <c r="D88" s="32"/>
      <c r="E88" s="89" t="s">
        <v>110</v>
      </c>
      <c r="F88" s="90">
        <f>F87*100/F85</f>
        <v>86.26284178422507</v>
      </c>
      <c r="G88" s="32" t="s">
        <v>103</v>
      </c>
    </row>
    <row r="89" spans="2:7" ht="12.75">
      <c r="B89" s="29"/>
      <c r="C89" s="39"/>
      <c r="D89" s="32"/>
      <c r="E89" s="89" t="s">
        <v>111</v>
      </c>
      <c r="F89" s="92">
        <f>VLOOKUP(F85,Sheet3!B5:E314,4,TRUE)</f>
        <v>4.77129437991019</v>
      </c>
      <c r="G89" s="32" t="s">
        <v>101</v>
      </c>
    </row>
    <row r="90" spans="2:7" ht="12.75">
      <c r="B90" s="82"/>
      <c r="C90" s="101"/>
      <c r="D90" s="32"/>
      <c r="E90" s="84" t="s">
        <v>112</v>
      </c>
      <c r="F90" s="87">
        <f>D75*F86</f>
        <v>3.5</v>
      </c>
      <c r="G90" s="32" t="s">
        <v>101</v>
      </c>
    </row>
    <row r="91" spans="2:7" ht="12.75">
      <c r="B91" s="82"/>
      <c r="C91" s="101"/>
      <c r="D91" s="32"/>
      <c r="E91" s="84" t="s">
        <v>113</v>
      </c>
      <c r="F91" s="87">
        <f>F87-F90</f>
        <v>26.5</v>
      </c>
      <c r="G91" s="32" t="s">
        <v>101</v>
      </c>
    </row>
    <row r="92" spans="2:7" ht="12.75">
      <c r="B92" s="38"/>
      <c r="C92" s="77"/>
      <c r="D92" s="32"/>
      <c r="E92" s="84" t="s">
        <v>114</v>
      </c>
      <c r="F92" s="87">
        <f>F91/D29</f>
        <v>2.2083333333333335</v>
      </c>
      <c r="G92" s="32" t="s">
        <v>105</v>
      </c>
    </row>
    <row r="93" spans="2:7" ht="12.75">
      <c r="B93" s="38"/>
      <c r="C93" s="77"/>
      <c r="D93" s="32"/>
      <c r="E93" s="89" t="s">
        <v>115</v>
      </c>
      <c r="F93" s="90">
        <f>F91*100/F85</f>
        <v>76.19884357606549</v>
      </c>
      <c r="G93" s="32" t="s">
        <v>103</v>
      </c>
    </row>
    <row r="94" spans="2:7" ht="12.75">
      <c r="B94" s="29"/>
      <c r="C94" s="39"/>
      <c r="D94" s="32"/>
      <c r="E94" s="102" t="s">
        <v>116</v>
      </c>
      <c r="F94" s="100">
        <f>F88*D74/100</f>
        <v>17.252568356845014</v>
      </c>
      <c r="G94" s="32" t="s">
        <v>103</v>
      </c>
    </row>
    <row r="95" spans="2:7" ht="12.75">
      <c r="B95" s="71"/>
      <c r="C95" s="50"/>
      <c r="D95" s="50"/>
      <c r="E95" s="103"/>
      <c r="F95" s="104"/>
      <c r="G95" s="52"/>
    </row>
    <row r="96" spans="2:8" ht="17.25">
      <c r="B96" s="105" t="s">
        <v>68</v>
      </c>
      <c r="C96" s="106"/>
      <c r="D96" s="106"/>
      <c r="E96" s="106"/>
      <c r="F96" s="106"/>
      <c r="G96" s="107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7.25">
      <c r="A125" s="108"/>
      <c r="B125" s="105" t="s">
        <v>117</v>
      </c>
      <c r="C125" s="106"/>
      <c r="D125" s="106"/>
      <c r="E125" s="106"/>
      <c r="F125" s="106"/>
      <c r="G125" s="109"/>
    </row>
    <row r="126" spans="6:7" ht="12.75">
      <c r="F126" s="31"/>
      <c r="G126" s="108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110" customWidth="1"/>
  </cols>
  <sheetData>
    <row r="3" spans="1:15" ht="12.75">
      <c r="A3" t="s">
        <v>118</v>
      </c>
      <c r="B3" t="s">
        <v>119</v>
      </c>
      <c r="C3" t="s">
        <v>120</v>
      </c>
      <c r="E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M3" t="s">
        <v>127</v>
      </c>
      <c r="O3" s="110" t="s">
        <v>128</v>
      </c>
    </row>
    <row r="4" ht="12.75">
      <c r="M4" t="s">
        <v>129</v>
      </c>
    </row>
    <row r="5" spans="1:16" ht="12.75">
      <c r="A5">
        <v>0.1</v>
      </c>
      <c r="B5" s="110">
        <f>C5+E5</f>
        <v>1.2132229867341624</v>
      </c>
      <c r="C5" s="110">
        <f>A5*Sheet1!D29</f>
        <v>1.2000000000000002</v>
      </c>
      <c r="E5" s="110">
        <f>(A5*A5)*O5</f>
        <v>0.01322298673416219</v>
      </c>
      <c r="I5" s="111"/>
      <c r="O5" s="110">
        <f>Sheet1!F65</f>
        <v>1.3222986734162188</v>
      </c>
      <c r="P5" s="111"/>
    </row>
    <row r="6" spans="1:15" ht="12.75">
      <c r="A6">
        <v>0.2</v>
      </c>
      <c r="B6" s="110">
        <f>C6+E6</f>
        <v>2.4528919469366492</v>
      </c>
      <c r="C6" s="110">
        <f>A6*Sheet1!D29</f>
        <v>2.4000000000000004</v>
      </c>
      <c r="E6" s="110">
        <f aca="true" t="shared" si="0" ref="E6:E69">(A6*A6)*O6</f>
        <v>0.05289194693664876</v>
      </c>
      <c r="I6" s="111"/>
      <c r="O6" s="110">
        <f>Sheet1!F65</f>
        <v>1.3222986734162188</v>
      </c>
    </row>
    <row r="7" spans="1:15" ht="12.75">
      <c r="A7">
        <v>0.3</v>
      </c>
      <c r="B7" s="110">
        <f>C7+E7</f>
        <v>3.719006880607459</v>
      </c>
      <c r="C7" s="110">
        <f>A7*Sheet1!D29</f>
        <v>3.5999999999999996</v>
      </c>
      <c r="E7" s="110">
        <f t="shared" si="0"/>
        <v>0.11900688060745969</v>
      </c>
      <c r="H7">
        <v>2</v>
      </c>
      <c r="I7" s="111">
        <f>(0.5*Sheet1!D73*(3.141593*((Sheet1!D7/2)*(Sheet1!D7/2)))*(H7*H7*H7)*(Sheet1!D74/100))</f>
        <v>0.27821947608</v>
      </c>
      <c r="J7" s="110" t="e">
        <f>VLOOKUP(I7,B5:C334,2,TRUE)</f>
        <v>#N/A</v>
      </c>
      <c r="K7" s="110" t="e">
        <f>J7/Sheet1!D29*Sheet1!D75</f>
        <v>#N/A</v>
      </c>
      <c r="L7" s="110" t="e">
        <f>J7-K7</f>
        <v>#N/A</v>
      </c>
      <c r="O7" s="110">
        <f>Sheet1!F65</f>
        <v>1.3222986734162188</v>
      </c>
    </row>
    <row r="8" spans="1:15" ht="12.75">
      <c r="A8">
        <v>0.4</v>
      </c>
      <c r="B8" s="110">
        <f aca="true" t="shared" si="1" ref="B8:B71">C8+E8</f>
        <v>5.011567787746595</v>
      </c>
      <c r="C8" s="110">
        <f>A8*Sheet1!D29</f>
        <v>4.800000000000001</v>
      </c>
      <c r="E8" s="110">
        <f t="shared" si="0"/>
        <v>0.21156778774659504</v>
      </c>
      <c r="H8">
        <v>2.5</v>
      </c>
      <c r="I8" s="111">
        <f>(0.5*Sheet1!D73*(3.141593*((Sheet1!D7/2)*(Sheet1!D7/2)))*(H8*H8*H8)*(Sheet1!D74/100))</f>
        <v>0.5433974142187501</v>
      </c>
      <c r="J8" s="110" t="e">
        <f>VLOOKUP(I8,B5:C334,2,TRUE)</f>
        <v>#N/A</v>
      </c>
      <c r="K8" s="110" t="e">
        <f>J8/Sheet1!D29*Sheet1!D75</f>
        <v>#N/A</v>
      </c>
      <c r="L8" s="110" t="e">
        <f>J8-K8</f>
        <v>#N/A</v>
      </c>
      <c r="O8" s="110">
        <f>Sheet1!F65</f>
        <v>1.3222986734162188</v>
      </c>
    </row>
    <row r="9" spans="1:15" ht="12.75">
      <c r="A9">
        <v>0.5</v>
      </c>
      <c r="B9" s="110">
        <f t="shared" si="1"/>
        <v>6.330574668354055</v>
      </c>
      <c r="C9" s="110">
        <f>A9*Sheet1!D29</f>
        <v>6</v>
      </c>
      <c r="E9" s="110">
        <f t="shared" si="0"/>
        <v>0.3305746683540547</v>
      </c>
      <c r="H9">
        <v>3</v>
      </c>
      <c r="I9" s="111">
        <f>(0.5*Sheet1!D73*(3.141593*((Sheet1!D7/2)*(Sheet1!D7/2)))*(H9*H9*H9)*(Sheet1!D74/100))</f>
        <v>0.9389907317700001</v>
      </c>
      <c r="J9" s="110" t="e">
        <f>VLOOKUP(I9,B5:C334,2,TRUE)</f>
        <v>#N/A</v>
      </c>
      <c r="K9" s="110" t="e">
        <f>J9/Sheet1!D29*Sheet1!D75</f>
        <v>#N/A</v>
      </c>
      <c r="L9" s="110" t="e">
        <f aca="true" t="shared" si="2" ref="L9:L27">J9-K9</f>
        <v>#N/A</v>
      </c>
      <c r="O9" s="110">
        <f>Sheet1!F65</f>
        <v>1.3222986734162188</v>
      </c>
    </row>
    <row r="10" spans="1:15" ht="12.75">
      <c r="A10">
        <v>0.6</v>
      </c>
      <c r="B10" s="110">
        <f t="shared" si="1"/>
        <v>7.676027522429838</v>
      </c>
      <c r="C10" s="110">
        <f>A10*Sheet1!D29</f>
        <v>7.199999999999999</v>
      </c>
      <c r="E10" s="110">
        <f t="shared" si="0"/>
        <v>0.47602752242983876</v>
      </c>
      <c r="H10">
        <v>3.5</v>
      </c>
      <c r="I10" s="111">
        <f>(0.5*Sheet1!D73*(3.141593*((Sheet1!D7/2)*(Sheet1!D7/2)))*(H10*H10*H10)*(Sheet1!D74/100))</f>
        <v>1.4910825046162504</v>
      </c>
      <c r="J10" s="110">
        <f>VLOOKUP(I10,B5:C334,2,TRUE)</f>
        <v>1.2000000000000002</v>
      </c>
      <c r="K10" s="110">
        <f>J10/Sheet1!D29*Sheet1!D75</f>
        <v>0.14</v>
      </c>
      <c r="L10" s="110">
        <f t="shared" si="2"/>
        <v>1.06</v>
      </c>
      <c r="O10" s="110">
        <f>Sheet1!F65</f>
        <v>1.3222986734162188</v>
      </c>
    </row>
    <row r="11" spans="1:15" ht="12.75">
      <c r="A11">
        <v>0.7</v>
      </c>
      <c r="B11" s="110">
        <f t="shared" si="1"/>
        <v>9.047926349973945</v>
      </c>
      <c r="C11" s="110">
        <f>A11*Sheet1!D29</f>
        <v>8.399999999999999</v>
      </c>
      <c r="E11" s="110">
        <f t="shared" si="0"/>
        <v>0.6479263499739472</v>
      </c>
      <c r="H11">
        <v>4</v>
      </c>
      <c r="I11" s="111">
        <f>(0.5*Sheet1!D73*(3.141593*((Sheet1!D7/2)*(Sheet1!D7/2)))*(H11*H11*H11)*(Sheet1!D74/100))</f>
        <v>2.22575580864</v>
      </c>
      <c r="J11" s="110">
        <f>VLOOKUP(I11,B5:C334,2,TRUE)</f>
        <v>1.2000000000000002</v>
      </c>
      <c r="K11" s="110">
        <f>J11/Sheet1!D29*Sheet1!D75</f>
        <v>0.14</v>
      </c>
      <c r="L11" s="110">
        <f t="shared" si="2"/>
        <v>1.06</v>
      </c>
      <c r="O11" s="110">
        <f>Sheet1!F65</f>
        <v>1.3222986734162188</v>
      </c>
    </row>
    <row r="12" spans="1:15" ht="12.75">
      <c r="A12">
        <v>0.8</v>
      </c>
      <c r="B12" s="110">
        <f t="shared" si="1"/>
        <v>10.446271150986382</v>
      </c>
      <c r="C12" s="110">
        <f>A12*Sheet1!D29</f>
        <v>9.600000000000001</v>
      </c>
      <c r="E12" s="110">
        <f t="shared" si="0"/>
        <v>0.8462711509863802</v>
      </c>
      <c r="H12">
        <v>4.5</v>
      </c>
      <c r="I12" s="111">
        <f>(0.5*Sheet1!D73*(3.141593*((Sheet1!D7/2)*(Sheet1!D7/2)))*(H12*H12*H12)*(Sheet1!D74/100))</f>
        <v>3.1690937197237505</v>
      </c>
      <c r="J12" s="110">
        <f>VLOOKUP(I12,B5:C334,2,TRUE)</f>
        <v>2.4000000000000004</v>
      </c>
      <c r="K12" s="110">
        <f>J12/Sheet1!D29*Sheet1!D75</f>
        <v>0.28</v>
      </c>
      <c r="L12" s="110">
        <f t="shared" si="2"/>
        <v>2.12</v>
      </c>
      <c r="O12" s="110">
        <f>Sheet1!F65</f>
        <v>1.3222986734162188</v>
      </c>
    </row>
    <row r="13" spans="1:15" ht="12.75">
      <c r="A13">
        <v>0.9</v>
      </c>
      <c r="B13" s="110">
        <f t="shared" si="1"/>
        <v>11.871061925467139</v>
      </c>
      <c r="C13" s="110">
        <f>A13*Sheet1!D29</f>
        <v>10.8</v>
      </c>
      <c r="E13" s="110">
        <f t="shared" si="0"/>
        <v>1.0710619254671372</v>
      </c>
      <c r="H13">
        <v>5</v>
      </c>
      <c r="I13" s="111">
        <f>(0.5*Sheet1!D73*(3.141593*((Sheet1!D7/2)*(Sheet1!D7/2)))*(H13*H13*H13)*(Sheet1!D74/100))</f>
        <v>4.347179313750001</v>
      </c>
      <c r="J13" s="110">
        <f>VLOOKUP(I13,B5:C334,2,TRUE)</f>
        <v>3.5999999999999996</v>
      </c>
      <c r="K13" s="110">
        <f>J13/Sheet1!D29*Sheet1!D75</f>
        <v>0.42</v>
      </c>
      <c r="L13" s="110">
        <f t="shared" si="2"/>
        <v>3.1799999999999997</v>
      </c>
      <c r="O13" s="110">
        <f>Sheet1!F65</f>
        <v>1.3222986734162188</v>
      </c>
    </row>
    <row r="14" spans="1:15" ht="12.75">
      <c r="A14">
        <v>1</v>
      </c>
      <c r="B14" s="110">
        <f t="shared" si="1"/>
        <v>13.322298673416219</v>
      </c>
      <c r="C14" s="110">
        <f>A14*Sheet1!D29</f>
        <v>12</v>
      </c>
      <c r="E14" s="110">
        <f t="shared" si="0"/>
        <v>1.3222986734162188</v>
      </c>
      <c r="H14">
        <v>5.5</v>
      </c>
      <c r="I14" s="111">
        <f>(0.5*Sheet1!D73*(3.141593*((Sheet1!D7/2)*(Sheet1!D7/2)))*(H14*H14*H14)*(Sheet1!D74/100))</f>
        <v>5.786095666601251</v>
      </c>
      <c r="J14" s="110">
        <f>VLOOKUP(I14,B5:C334,2,TRUE)</f>
        <v>4.800000000000001</v>
      </c>
      <c r="K14" s="110">
        <f>J14/Sheet1!D29*Sheet1!D75</f>
        <v>0.56</v>
      </c>
      <c r="L14" s="110">
        <f t="shared" si="2"/>
        <v>4.24</v>
      </c>
      <c r="O14" s="110">
        <f>Sheet1!F65</f>
        <v>1.3222986734162188</v>
      </c>
    </row>
    <row r="15" spans="1:15" ht="12.75">
      <c r="A15">
        <v>1.1</v>
      </c>
      <c r="B15" s="110">
        <f t="shared" si="1"/>
        <v>14.799981394833626</v>
      </c>
      <c r="C15" s="110">
        <f>A15*Sheet1!D29</f>
        <v>13.200000000000001</v>
      </c>
      <c r="E15" s="110">
        <f t="shared" si="0"/>
        <v>1.599981394833625</v>
      </c>
      <c r="H15">
        <v>6</v>
      </c>
      <c r="I15" s="111">
        <f>(0.5*Sheet1!D73*(3.141593*((Sheet1!D7/2)*(Sheet1!D7/2)))*(H15*H15*H15)*(Sheet1!D74/100))</f>
        <v>7.511925854160001</v>
      </c>
      <c r="J15" s="110">
        <f>VLOOKUP(I15,B5:C334,2,TRUE)</f>
        <v>6</v>
      </c>
      <c r="K15" s="110">
        <f>J15/Sheet1!D29*Sheet1!D75</f>
        <v>0.7</v>
      </c>
      <c r="L15" s="110">
        <f t="shared" si="2"/>
        <v>5.3</v>
      </c>
      <c r="O15" s="110">
        <f>Sheet1!F65</f>
        <v>1.3222986734162188</v>
      </c>
    </row>
    <row r="16" spans="1:15" ht="12.75">
      <c r="A16">
        <v>1.2</v>
      </c>
      <c r="B16" s="110">
        <f t="shared" si="1"/>
        <v>16.304110089719355</v>
      </c>
      <c r="C16" s="110">
        <f>A16*Sheet1!D29</f>
        <v>14.399999999999999</v>
      </c>
      <c r="E16" s="110">
        <f t="shared" si="0"/>
        <v>1.904110089719355</v>
      </c>
      <c r="H16">
        <v>6.5</v>
      </c>
      <c r="I16" s="111">
        <f>(0.5*Sheet1!D73*(3.141593*((Sheet1!D7/2)*(Sheet1!D7/2)))*(H16*H16*H16)*(Sheet1!D74/100))</f>
        <v>9.550752952308752</v>
      </c>
      <c r="J16" s="110">
        <f>VLOOKUP(I16,B5:C334,2,TRUE)</f>
        <v>8.399999999999999</v>
      </c>
      <c r="K16" s="110">
        <f>J16/Sheet1!D29*Sheet1!D75</f>
        <v>0.9799999999999998</v>
      </c>
      <c r="L16" s="110">
        <f t="shared" si="2"/>
        <v>7.419999999999999</v>
      </c>
      <c r="O16" s="110">
        <f>Sheet1!F65</f>
        <v>1.3222986734162188</v>
      </c>
    </row>
    <row r="17" spans="1:15" ht="12.75">
      <c r="A17">
        <v>1.3</v>
      </c>
      <c r="B17" s="110">
        <f t="shared" si="1"/>
        <v>17.83468475807341</v>
      </c>
      <c r="C17" s="110">
        <f>A17*Sheet1!D29</f>
        <v>15.600000000000001</v>
      </c>
      <c r="E17" s="110">
        <f t="shared" si="0"/>
        <v>2.23468475807341</v>
      </c>
      <c r="H17">
        <v>7</v>
      </c>
      <c r="I17" s="111">
        <f>(0.5*Sheet1!D73*(3.141593*((Sheet1!D7/2)*(Sheet1!D7/2)))*(H17*H17*H17)*(Sheet1!D74/100))</f>
        <v>11.928660036930003</v>
      </c>
      <c r="J17" s="110">
        <f>VLOOKUP(I17,B5:C334,2,TRUE)</f>
        <v>10.8</v>
      </c>
      <c r="K17" s="110">
        <f>J17/Sheet1!D29*Sheet1!D75</f>
        <v>1.26</v>
      </c>
      <c r="L17" s="110">
        <f t="shared" si="2"/>
        <v>9.540000000000001</v>
      </c>
      <c r="O17" s="110">
        <f>Sheet1!F65</f>
        <v>1.3222986734162188</v>
      </c>
    </row>
    <row r="18" spans="1:15" ht="12.75">
      <c r="A18">
        <v>1.4</v>
      </c>
      <c r="B18" s="110">
        <f t="shared" si="1"/>
        <v>19.391705399895784</v>
      </c>
      <c r="C18" s="110">
        <f>A18*Sheet1!D29</f>
        <v>16.799999999999997</v>
      </c>
      <c r="E18" s="110">
        <f t="shared" si="0"/>
        <v>2.5917053998957886</v>
      </c>
      <c r="H18">
        <v>7.5</v>
      </c>
      <c r="I18" s="111">
        <f>(0.5*Sheet1!D73*(3.141593*((Sheet1!D7/2)*(Sheet1!D7/2)))*(H18*H18*H18)*(Sheet1!D74/100))</f>
        <v>14.671730183906252</v>
      </c>
      <c r="J18" s="110">
        <f>VLOOKUP(I18,B5:C334,2,TRUE)</f>
        <v>12</v>
      </c>
      <c r="K18" s="110">
        <f>J18/Sheet1!D29*Sheet1!D75</f>
        <v>1.4</v>
      </c>
      <c r="L18" s="110">
        <f t="shared" si="2"/>
        <v>10.6</v>
      </c>
      <c r="O18" s="110">
        <f>Sheet1!F65</f>
        <v>1.3222986734162188</v>
      </c>
    </row>
    <row r="19" spans="1:15" ht="12.75">
      <c r="A19">
        <v>1.5</v>
      </c>
      <c r="B19" s="110">
        <f t="shared" si="1"/>
        <v>20.97517201518649</v>
      </c>
      <c r="C19" s="110">
        <f>A19*Sheet1!D29</f>
        <v>18</v>
      </c>
      <c r="E19" s="110">
        <f t="shared" si="0"/>
        <v>2.975172015186492</v>
      </c>
      <c r="H19">
        <v>8</v>
      </c>
      <c r="I19" s="111">
        <f>(0.5*Sheet1!D73*(3.141593*((Sheet1!D7/2)*(Sheet1!D7/2)))*(H19*H19*H19)*(Sheet1!D74/100))</f>
        <v>17.80604646912</v>
      </c>
      <c r="J19" s="110">
        <f>VLOOKUP(I19,B5:C334,2,TRUE)</f>
        <v>14.399999999999999</v>
      </c>
      <c r="K19" s="110">
        <f>J19/Sheet1!D29*Sheet1!D75</f>
        <v>1.68</v>
      </c>
      <c r="L19" s="110">
        <f t="shared" si="2"/>
        <v>12.719999999999999</v>
      </c>
      <c r="O19" s="110">
        <f>Sheet1!F65</f>
        <v>1.3222986734162188</v>
      </c>
    </row>
    <row r="20" spans="1:15" ht="12.75">
      <c r="A20">
        <v>1.6</v>
      </c>
      <c r="B20" s="110">
        <f t="shared" si="1"/>
        <v>22.585084603945525</v>
      </c>
      <c r="C20" s="110">
        <f>A20*Sheet1!D29</f>
        <v>19.200000000000003</v>
      </c>
      <c r="E20" s="110">
        <f t="shared" si="0"/>
        <v>3.3850846039455207</v>
      </c>
      <c r="H20">
        <v>8.5</v>
      </c>
      <c r="I20" s="111">
        <f>(0.5*Sheet1!D73*(3.141593*((Sheet1!D7/2)*(Sheet1!D7/2)))*(H20*H20*H20)*(Sheet1!D74/100))</f>
        <v>21.357691968453754</v>
      </c>
      <c r="J20" s="110">
        <f>VLOOKUP(I20,B5:C334,2,TRUE)</f>
        <v>18</v>
      </c>
      <c r="K20" s="110">
        <f>J20/Sheet1!D29*Sheet1!D75</f>
        <v>2.0999999999999996</v>
      </c>
      <c r="L20" s="110">
        <f t="shared" si="2"/>
        <v>15.9</v>
      </c>
      <c r="O20" s="110">
        <f>Sheet1!F65</f>
        <v>1.3222986734162188</v>
      </c>
    </row>
    <row r="21" spans="1:15" ht="12.75">
      <c r="A21">
        <v>1.7</v>
      </c>
      <c r="B21" s="110">
        <f t="shared" si="1"/>
        <v>24.22144316617287</v>
      </c>
      <c r="C21" s="110">
        <f>A21*Sheet1!D29</f>
        <v>20.4</v>
      </c>
      <c r="E21" s="110">
        <f t="shared" si="0"/>
        <v>3.821443166172872</v>
      </c>
      <c r="H21">
        <v>9</v>
      </c>
      <c r="I21" s="111">
        <f>(0.5*Sheet1!D73*(3.141593*((Sheet1!D7/2)*(Sheet1!D7/2)))*(H21*H21*H21)*(Sheet1!D74/100))</f>
        <v>25.352749757790004</v>
      </c>
      <c r="J21" s="110">
        <f>VLOOKUP(I21,B5:C334,2,TRUE)</f>
        <v>20.4</v>
      </c>
      <c r="K21" s="110">
        <f>J21/Sheet1!D29*Sheet1!D75</f>
        <v>2.38</v>
      </c>
      <c r="L21" s="110">
        <f t="shared" si="2"/>
        <v>18.02</v>
      </c>
      <c r="O21" s="110">
        <f>Sheet1!F65</f>
        <v>1.3222986734162188</v>
      </c>
    </row>
    <row r="22" spans="1:15" ht="12.75">
      <c r="A22">
        <v>1.8</v>
      </c>
      <c r="B22" s="110">
        <f t="shared" si="1"/>
        <v>25.88424770186855</v>
      </c>
      <c r="C22" s="110">
        <f>A22*Sheet1!D29</f>
        <v>21.6</v>
      </c>
      <c r="E22" s="110">
        <f t="shared" si="0"/>
        <v>4.284247701868549</v>
      </c>
      <c r="H22">
        <v>9.5</v>
      </c>
      <c r="I22" s="111">
        <f>(0.5*Sheet1!D73*(3.141593*((Sheet1!D7/2)*(Sheet1!D7/2)))*(H22*H22*H22)*(Sheet1!D74/100))</f>
        <v>29.817302913011254</v>
      </c>
      <c r="J22" s="110">
        <f>VLOOKUP(I22,B5:C334,2,TRUE)</f>
        <v>24</v>
      </c>
      <c r="K22" s="110">
        <f>J22/Sheet1!D29*Sheet1!D75</f>
        <v>2.8</v>
      </c>
      <c r="L22" s="110">
        <f t="shared" si="2"/>
        <v>21.2</v>
      </c>
      <c r="O22" s="110">
        <f>Sheet1!F65</f>
        <v>1.3222986734162188</v>
      </c>
    </row>
    <row r="23" spans="1:15" ht="12.75">
      <c r="A23">
        <v>1.9</v>
      </c>
      <c r="B23" s="110">
        <f t="shared" si="1"/>
        <v>27.573498211032547</v>
      </c>
      <c r="C23" s="110">
        <f>A23*Sheet1!D29</f>
        <v>22.799999999999997</v>
      </c>
      <c r="E23" s="110">
        <f t="shared" si="0"/>
        <v>4.77349821103255</v>
      </c>
      <c r="H23">
        <v>10</v>
      </c>
      <c r="I23" s="111">
        <f>(0.5*Sheet1!D73*(3.141593*((Sheet1!D7/2)*(Sheet1!D7/2)))*(H23*H23*H23)*(Sheet1!D74/100))</f>
        <v>34.777434510000006</v>
      </c>
      <c r="J23" s="110">
        <f>VLOOKUP(I23,B5:C334,2,TRUE)</f>
        <v>27.599999999999998</v>
      </c>
      <c r="K23" s="110">
        <f>J23/Sheet1!D29*Sheet1!D75</f>
        <v>3.2199999999999998</v>
      </c>
      <c r="L23" s="110">
        <f t="shared" si="2"/>
        <v>24.38</v>
      </c>
      <c r="O23" s="110">
        <f>Sheet1!F65</f>
        <v>1.3222986734162188</v>
      </c>
    </row>
    <row r="24" spans="1:15" ht="12.75">
      <c r="A24">
        <v>2</v>
      </c>
      <c r="B24" s="110">
        <f t="shared" si="1"/>
        <v>29.289194693664875</v>
      </c>
      <c r="C24" s="110">
        <f>A24*Sheet1!D29</f>
        <v>24</v>
      </c>
      <c r="E24" s="110">
        <f t="shared" si="0"/>
        <v>5.289194693664875</v>
      </c>
      <c r="H24">
        <v>10.5</v>
      </c>
      <c r="I24" s="111">
        <f>(0.5*Sheet1!D73*(3.141593*((Sheet1!D7/2)*(Sheet1!D7/2)))*(H24*H24*H24)*(Sheet1!D74/100))</f>
        <v>40.259227624638754</v>
      </c>
      <c r="J24" s="110">
        <f>VLOOKUP(I24,B5:C334,2,TRUE)</f>
        <v>31.200000000000003</v>
      </c>
      <c r="K24" s="110">
        <f>J24/Sheet1!D29*Sheet1!D75</f>
        <v>3.6399999999999997</v>
      </c>
      <c r="L24" s="110">
        <f t="shared" si="2"/>
        <v>27.560000000000002</v>
      </c>
      <c r="O24" s="110">
        <f>Sheet1!F65</f>
        <v>1.3222986734162188</v>
      </c>
    </row>
    <row r="25" spans="1:15" ht="12.75">
      <c r="A25">
        <v>2.1</v>
      </c>
      <c r="B25" s="110">
        <f t="shared" si="1"/>
        <v>31.031337149765527</v>
      </c>
      <c r="C25" s="110">
        <f>A25*Sheet1!D29</f>
        <v>25.200000000000003</v>
      </c>
      <c r="E25" s="110">
        <f t="shared" si="0"/>
        <v>5.831337149765525</v>
      </c>
      <c r="H25">
        <v>11</v>
      </c>
      <c r="I25" s="111">
        <f>(0.5*Sheet1!D73*(3.141593*((Sheet1!D7/2)*(Sheet1!D7/2)))*(H25*H25*H25)*(Sheet1!D74/100))</f>
        <v>46.28876533281001</v>
      </c>
      <c r="J25" s="110">
        <f>VLOOKUP(I25,B5:C334,2,TRUE)</f>
        <v>34.8</v>
      </c>
      <c r="K25" s="110">
        <f>J25/Sheet1!D29*Sheet1!D75</f>
        <v>4.06</v>
      </c>
      <c r="L25" s="110">
        <f t="shared" si="2"/>
        <v>30.74</v>
      </c>
      <c r="O25" s="110">
        <f>Sheet1!F65</f>
        <v>1.3222986734162188</v>
      </c>
    </row>
    <row r="26" spans="1:15" ht="12.75">
      <c r="A26">
        <v>2.2</v>
      </c>
      <c r="B26" s="110">
        <f t="shared" si="1"/>
        <v>32.7999255793345</v>
      </c>
      <c r="C26" s="110">
        <f>A26*Sheet1!D29</f>
        <v>26.400000000000002</v>
      </c>
      <c r="E26" s="110">
        <f t="shared" si="0"/>
        <v>6.3999255793345</v>
      </c>
      <c r="H26">
        <v>11.5</v>
      </c>
      <c r="I26" s="111">
        <f>(0.5*Sheet1!D73*(3.141593*((Sheet1!D7/2)*(Sheet1!D7/2)))*(H26*H26*H26)*(Sheet1!D74/100))</f>
        <v>52.89213071039626</v>
      </c>
      <c r="J26" s="110">
        <f>VLOOKUP(I26,B5:C334,2,TRUE)</f>
        <v>38.400000000000006</v>
      </c>
      <c r="K26" s="110">
        <f>J26/Sheet1!D29*Sheet1!D75</f>
        <v>4.48</v>
      </c>
      <c r="L26" s="110">
        <f t="shared" si="2"/>
        <v>33.92</v>
      </c>
      <c r="O26" s="110">
        <f>Sheet1!F65</f>
        <v>1.3222986734162188</v>
      </c>
    </row>
    <row r="27" spans="1:15" ht="12.75">
      <c r="A27">
        <v>2.3</v>
      </c>
      <c r="B27" s="110">
        <f t="shared" si="1"/>
        <v>34.59495998237179</v>
      </c>
      <c r="C27" s="110">
        <f>A27*Sheet1!D29</f>
        <v>27.599999999999998</v>
      </c>
      <c r="E27" s="110">
        <f t="shared" si="0"/>
        <v>6.994959982371796</v>
      </c>
      <c r="H27">
        <v>12</v>
      </c>
      <c r="I27" s="111">
        <f>(0.5*Sheet1!D73*(3.141593*((Sheet1!D7/2)*(Sheet1!D7/2)))*(H27*H27*H27)*(Sheet1!D74/100))</f>
        <v>60.09540683328001</v>
      </c>
      <c r="J27" s="110">
        <f>VLOOKUP(I27,B5:C334,2,TRUE)</f>
        <v>42</v>
      </c>
      <c r="K27" s="110">
        <f>J27/Sheet1!D29*Sheet1!D75</f>
        <v>4.8999999999999995</v>
      </c>
      <c r="L27" s="110">
        <f t="shared" si="2"/>
        <v>37.1</v>
      </c>
      <c r="O27" s="110">
        <f>Sheet1!F65</f>
        <v>1.3222986734162188</v>
      </c>
    </row>
    <row r="28" spans="1:15" ht="12.75">
      <c r="A28">
        <v>2.4</v>
      </c>
      <c r="B28" s="110">
        <f t="shared" si="1"/>
        <v>36.416440358877416</v>
      </c>
      <c r="C28" s="110">
        <f>A28*Sheet1!D29</f>
        <v>28.799999999999997</v>
      </c>
      <c r="E28" s="110">
        <f t="shared" si="0"/>
        <v>7.61644035887742</v>
      </c>
      <c r="I28" s="111"/>
      <c r="O28" s="110">
        <f>Sheet1!F65</f>
        <v>1.3222986734162188</v>
      </c>
    </row>
    <row r="29" spans="1:15" ht="12.75">
      <c r="A29">
        <v>2.5</v>
      </c>
      <c r="B29" s="110">
        <f t="shared" si="1"/>
        <v>38.26436670885137</v>
      </c>
      <c r="C29" s="110">
        <f>A29*Sheet1!D29</f>
        <v>30</v>
      </c>
      <c r="E29" s="110">
        <f t="shared" si="0"/>
        <v>8.264366708851368</v>
      </c>
      <c r="I29" s="111"/>
      <c r="O29" s="110">
        <f>Sheet1!F65</f>
        <v>1.3222986734162188</v>
      </c>
    </row>
    <row r="30" spans="1:15" ht="12.75">
      <c r="A30">
        <v>2.6</v>
      </c>
      <c r="B30" s="110">
        <f t="shared" si="1"/>
        <v>40.13873903229364</v>
      </c>
      <c r="C30" s="110">
        <f>A30*Sheet1!D29</f>
        <v>31.200000000000003</v>
      </c>
      <c r="E30" s="110">
        <f t="shared" si="0"/>
        <v>8.93873903229364</v>
      </c>
      <c r="I30" s="111"/>
      <c r="O30" s="110">
        <f>Sheet1!F65</f>
        <v>1.3222986734162188</v>
      </c>
    </row>
    <row r="31" spans="1:15" ht="12.75">
      <c r="A31">
        <v>2.7</v>
      </c>
      <c r="B31" s="110">
        <f t="shared" si="1"/>
        <v>42.03955732920424</v>
      </c>
      <c r="C31" s="110">
        <f>A31*Sheet1!D29</f>
        <v>32.400000000000006</v>
      </c>
      <c r="E31" s="110">
        <f t="shared" si="0"/>
        <v>9.639557329204235</v>
      </c>
      <c r="I31" s="111"/>
      <c r="O31" s="110">
        <f>Sheet1!F65</f>
        <v>1.3222986734162188</v>
      </c>
    </row>
    <row r="32" spans="1:15" ht="12.75">
      <c r="A32">
        <v>2.8</v>
      </c>
      <c r="B32" s="110">
        <f t="shared" si="1"/>
        <v>43.96682159958315</v>
      </c>
      <c r="C32" s="110">
        <f>A32*Sheet1!D29</f>
        <v>33.599999999999994</v>
      </c>
      <c r="E32" s="110">
        <f t="shared" si="0"/>
        <v>10.366821599583155</v>
      </c>
      <c r="I32" s="111"/>
      <c r="O32" s="110">
        <f>Sheet1!F65</f>
        <v>1.3222986734162188</v>
      </c>
    </row>
    <row r="33" spans="1:15" ht="12.75">
      <c r="A33">
        <v>2.9</v>
      </c>
      <c r="B33" s="110">
        <f t="shared" si="1"/>
        <v>45.920531843430396</v>
      </c>
      <c r="C33" s="110">
        <f>A33*Sheet1!D29</f>
        <v>34.8</v>
      </c>
      <c r="E33" s="110">
        <f t="shared" si="0"/>
        <v>11.1205318434304</v>
      </c>
      <c r="I33" s="111"/>
      <c r="O33" s="110">
        <f>Sheet1!F65</f>
        <v>1.3222986734162188</v>
      </c>
    </row>
    <row r="34" spans="1:15" ht="12.75">
      <c r="A34">
        <v>3</v>
      </c>
      <c r="B34" s="110">
        <f t="shared" si="1"/>
        <v>47.90068806074597</v>
      </c>
      <c r="C34" s="110">
        <f>A34*Sheet1!D29</f>
        <v>36</v>
      </c>
      <c r="E34" s="110">
        <f t="shared" si="0"/>
        <v>11.900688060745969</v>
      </c>
      <c r="I34" s="111"/>
      <c r="O34" s="110">
        <f>Sheet1!F65</f>
        <v>1.3222986734162188</v>
      </c>
    </row>
    <row r="35" spans="1:15" ht="12.75">
      <c r="A35">
        <v>3.1</v>
      </c>
      <c r="B35" s="110">
        <f t="shared" si="1"/>
        <v>49.907290251529865</v>
      </c>
      <c r="C35" s="110">
        <f>A35*Sheet1!D29</f>
        <v>37.2</v>
      </c>
      <c r="E35" s="110">
        <f t="shared" si="0"/>
        <v>12.707290251529864</v>
      </c>
      <c r="O35" s="110">
        <f>Sheet1!F65</f>
        <v>1.3222986734162188</v>
      </c>
    </row>
    <row r="36" spans="1:15" ht="12.75">
      <c r="A36">
        <v>3.2</v>
      </c>
      <c r="B36" s="110">
        <f t="shared" si="1"/>
        <v>51.94033841578209</v>
      </c>
      <c r="C36" s="110">
        <f>A36*Sheet1!D29</f>
        <v>38.400000000000006</v>
      </c>
      <c r="E36" s="110">
        <f t="shared" si="0"/>
        <v>13.540338415782083</v>
      </c>
      <c r="O36" s="110">
        <f>Sheet1!F65</f>
        <v>1.3222986734162188</v>
      </c>
    </row>
    <row r="37" spans="1:15" ht="12.75">
      <c r="A37">
        <v>3.3</v>
      </c>
      <c r="B37" s="110">
        <f t="shared" si="1"/>
        <v>53.999832553502614</v>
      </c>
      <c r="C37" s="110">
        <f>A37*Sheet1!D29</f>
        <v>39.599999999999994</v>
      </c>
      <c r="E37" s="110">
        <f t="shared" si="0"/>
        <v>14.399832553502621</v>
      </c>
      <c r="O37" s="110">
        <f>Sheet1!F65</f>
        <v>1.3222986734162188</v>
      </c>
    </row>
    <row r="38" spans="1:15" ht="12.75">
      <c r="A38">
        <v>3.4</v>
      </c>
      <c r="B38" s="110">
        <f t="shared" si="1"/>
        <v>56.08577266469148</v>
      </c>
      <c r="C38" s="110">
        <f>A38*Sheet1!D29</f>
        <v>40.8</v>
      </c>
      <c r="E38" s="110">
        <f t="shared" si="0"/>
        <v>15.285772664691487</v>
      </c>
      <c r="O38" s="110">
        <f>Sheet1!F65</f>
        <v>1.3222986734162188</v>
      </c>
    </row>
    <row r="39" spans="1:15" ht="12.75">
      <c r="A39">
        <v>3.5</v>
      </c>
      <c r="B39" s="110">
        <f t="shared" si="1"/>
        <v>58.19815874934868</v>
      </c>
      <c r="C39" s="110">
        <f>A39*Sheet1!D29</f>
        <v>42</v>
      </c>
      <c r="E39" s="110">
        <f t="shared" si="0"/>
        <v>16.19815874934868</v>
      </c>
      <c r="O39" s="110">
        <f>Sheet1!F65</f>
        <v>1.3222986734162188</v>
      </c>
    </row>
    <row r="40" spans="1:15" ht="12.75">
      <c r="A40">
        <v>3.6</v>
      </c>
      <c r="B40" s="110">
        <f t="shared" si="1"/>
        <v>60.336990807474194</v>
      </c>
      <c r="C40" s="110">
        <f>A40*Sheet1!D29</f>
        <v>43.2</v>
      </c>
      <c r="E40" s="110">
        <f t="shared" si="0"/>
        <v>17.136990807474195</v>
      </c>
      <c r="O40" s="110">
        <f>Sheet1!F65</f>
        <v>1.3222986734162188</v>
      </c>
    </row>
    <row r="41" spans="1:15" ht="12.75">
      <c r="A41">
        <v>3.7</v>
      </c>
      <c r="B41" s="110">
        <f t="shared" si="1"/>
        <v>62.50226883906804</v>
      </c>
      <c r="C41" s="110">
        <f>A41*Sheet1!D29</f>
        <v>44.400000000000006</v>
      </c>
      <c r="E41" s="110">
        <f t="shared" si="0"/>
        <v>18.102268839068035</v>
      </c>
      <c r="O41" s="110">
        <f>Sheet1!F65</f>
        <v>1.3222986734162188</v>
      </c>
    </row>
    <row r="42" spans="1:15" ht="12.75">
      <c r="A42">
        <v>3.8</v>
      </c>
      <c r="B42" s="110">
        <f t="shared" si="1"/>
        <v>64.6939928441302</v>
      </c>
      <c r="C42" s="110">
        <f>A42*Sheet1!D29</f>
        <v>45.599999999999994</v>
      </c>
      <c r="E42" s="110">
        <f t="shared" si="0"/>
        <v>19.0939928441302</v>
      </c>
      <c r="O42" s="110">
        <f>Sheet1!F65</f>
        <v>1.3222986734162188</v>
      </c>
    </row>
    <row r="43" spans="1:15" ht="12.75">
      <c r="A43">
        <v>3.9</v>
      </c>
      <c r="B43" s="110">
        <f t="shared" si="1"/>
        <v>66.91216282266069</v>
      </c>
      <c r="C43" s="110">
        <f>A43*Sheet1!D29</f>
        <v>46.8</v>
      </c>
      <c r="E43" s="110">
        <f t="shared" si="0"/>
        <v>20.112162822660686</v>
      </c>
      <c r="O43" s="110">
        <f>Sheet1!F65</f>
        <v>1.3222986734162188</v>
      </c>
    </row>
    <row r="44" spans="1:15" ht="12.75">
      <c r="A44">
        <v>4</v>
      </c>
      <c r="B44" s="110">
        <f t="shared" si="1"/>
        <v>69.1567787746595</v>
      </c>
      <c r="C44" s="110">
        <f>A44*Sheet1!D29</f>
        <v>48</v>
      </c>
      <c r="E44" s="110">
        <f t="shared" si="0"/>
        <v>21.1567787746595</v>
      </c>
      <c r="O44" s="110">
        <f>Sheet1!F65</f>
        <v>1.3222986734162188</v>
      </c>
    </row>
    <row r="45" spans="1:15" ht="12.75">
      <c r="A45">
        <v>4.1</v>
      </c>
      <c r="B45" s="110">
        <f t="shared" si="1"/>
        <v>71.42784070012664</v>
      </c>
      <c r="C45" s="110">
        <f>A45*Sheet1!D29</f>
        <v>49.199999999999996</v>
      </c>
      <c r="E45" s="110">
        <f t="shared" si="0"/>
        <v>22.227840700126634</v>
      </c>
      <c r="O45" s="110">
        <f>Sheet1!F65</f>
        <v>1.3222986734162188</v>
      </c>
    </row>
    <row r="46" spans="1:15" ht="12.75">
      <c r="A46">
        <v>4.2</v>
      </c>
      <c r="B46" s="110">
        <f t="shared" si="1"/>
        <v>73.7253485990621</v>
      </c>
      <c r="C46" s="110">
        <f>A46*Sheet1!D29</f>
        <v>50.400000000000006</v>
      </c>
      <c r="E46" s="110">
        <f t="shared" si="0"/>
        <v>23.3253485990621</v>
      </c>
      <c r="O46" s="110">
        <f>Sheet1!F65</f>
        <v>1.3222986734162188</v>
      </c>
    </row>
    <row r="47" spans="1:15" ht="12.75">
      <c r="A47">
        <v>4.3</v>
      </c>
      <c r="B47" s="110">
        <f t="shared" si="1"/>
        <v>76.04930247146588</v>
      </c>
      <c r="C47" s="110">
        <f>A47*Sheet1!D29</f>
        <v>51.599999999999994</v>
      </c>
      <c r="E47" s="110">
        <f t="shared" si="0"/>
        <v>24.449302471465884</v>
      </c>
      <c r="O47" s="110">
        <f>Sheet1!F65</f>
        <v>1.3222986734162188</v>
      </c>
    </row>
    <row r="48" spans="1:15" ht="12.75">
      <c r="A48">
        <v>4.4</v>
      </c>
      <c r="B48" s="110">
        <f t="shared" si="1"/>
        <v>78.39970231733801</v>
      </c>
      <c r="C48" s="110">
        <f>A48*Sheet1!D29</f>
        <v>52.800000000000004</v>
      </c>
      <c r="E48" s="110">
        <f t="shared" si="0"/>
        <v>25.599702317338</v>
      </c>
      <c r="O48" s="110">
        <f>Sheet1!F65</f>
        <v>1.3222986734162188</v>
      </c>
    </row>
    <row r="49" spans="1:15" ht="12.75">
      <c r="A49">
        <v>4.5</v>
      </c>
      <c r="B49" s="110">
        <f t="shared" si="1"/>
        <v>80.77654813667843</v>
      </c>
      <c r="C49" s="110">
        <f>A49*Sheet1!D29</f>
        <v>54</v>
      </c>
      <c r="E49" s="110">
        <f t="shared" si="0"/>
        <v>26.77654813667843</v>
      </c>
      <c r="O49" s="110">
        <f>Sheet1!F65</f>
        <v>1.3222986734162188</v>
      </c>
    </row>
    <row r="50" spans="1:15" ht="12.75">
      <c r="A50">
        <v>4.6</v>
      </c>
      <c r="B50" s="110">
        <f t="shared" si="1"/>
        <v>83.17983992948717</v>
      </c>
      <c r="C50" s="110">
        <f>A50*Sheet1!D29</f>
        <v>55.199999999999996</v>
      </c>
      <c r="E50" s="110">
        <f t="shared" si="0"/>
        <v>27.979839929487184</v>
      </c>
      <c r="O50" s="110">
        <f>Sheet1!F65</f>
        <v>1.3222986734162188</v>
      </c>
    </row>
    <row r="51" spans="1:15" ht="12.75">
      <c r="A51">
        <v>4.7</v>
      </c>
      <c r="B51" s="110">
        <f t="shared" si="1"/>
        <v>85.60957769576429</v>
      </c>
      <c r="C51" s="110">
        <f>A51*Sheet1!D29</f>
        <v>56.400000000000006</v>
      </c>
      <c r="E51" s="110">
        <f t="shared" si="0"/>
        <v>29.209577695764278</v>
      </c>
      <c r="O51" s="110">
        <f>Sheet1!F65</f>
        <v>1.3222986734162188</v>
      </c>
    </row>
    <row r="52" spans="1:15" ht="12.75">
      <c r="A52">
        <v>4.8</v>
      </c>
      <c r="B52" s="110">
        <f t="shared" si="1"/>
        <v>88.06576143550967</v>
      </c>
      <c r="C52" s="110">
        <f>A52*Sheet1!D29</f>
        <v>57.599999999999994</v>
      </c>
      <c r="E52" s="110">
        <f t="shared" si="0"/>
        <v>30.46576143550968</v>
      </c>
      <c r="O52" s="110">
        <f>Sheet1!F65</f>
        <v>1.3222986734162188</v>
      </c>
    </row>
    <row r="53" spans="1:15" ht="12.75">
      <c r="A53">
        <v>4.9</v>
      </c>
      <c r="B53" s="110">
        <f t="shared" si="1"/>
        <v>90.54839114872343</v>
      </c>
      <c r="C53" s="110">
        <f>A53*Sheet1!D29</f>
        <v>58.800000000000004</v>
      </c>
      <c r="E53" s="110">
        <f t="shared" si="0"/>
        <v>31.74839114872342</v>
      </c>
      <c r="O53" s="110">
        <f>Sheet1!F65</f>
        <v>1.3222986734162188</v>
      </c>
    </row>
    <row r="54" spans="1:15" ht="12.75">
      <c r="A54">
        <v>5</v>
      </c>
      <c r="B54" s="110">
        <f t="shared" si="1"/>
        <v>93.05746683540548</v>
      </c>
      <c r="C54" s="110">
        <f>A54*Sheet1!D29</f>
        <v>60</v>
      </c>
      <c r="E54" s="110">
        <f t="shared" si="0"/>
        <v>33.05746683540547</v>
      </c>
      <c r="O54" s="110">
        <f>Sheet1!F65</f>
        <v>1.3222986734162188</v>
      </c>
    </row>
    <row r="55" spans="1:15" ht="12.75">
      <c r="A55">
        <v>5.1</v>
      </c>
      <c r="B55" s="110">
        <f t="shared" si="1"/>
        <v>95.59298849555584</v>
      </c>
      <c r="C55" s="110">
        <f>A55*Sheet1!D29</f>
        <v>61.199999999999996</v>
      </c>
      <c r="E55" s="110">
        <f t="shared" si="0"/>
        <v>34.39298849555585</v>
      </c>
      <c r="O55" s="110">
        <f>Sheet1!F65</f>
        <v>1.3222986734162188</v>
      </c>
    </row>
    <row r="56" spans="1:15" ht="12.75">
      <c r="A56">
        <v>5.2</v>
      </c>
      <c r="B56" s="110">
        <f t="shared" si="1"/>
        <v>98.15495612917456</v>
      </c>
      <c r="C56" s="110">
        <f>A56*Sheet1!D29</f>
        <v>62.400000000000006</v>
      </c>
      <c r="E56" s="110">
        <f t="shared" si="0"/>
        <v>35.75495612917456</v>
      </c>
      <c r="O56" s="110">
        <f>Sheet1!F65</f>
        <v>1.3222986734162188</v>
      </c>
    </row>
    <row r="57" spans="1:15" ht="12.75">
      <c r="A57">
        <v>5.3</v>
      </c>
      <c r="B57" s="110">
        <f t="shared" si="1"/>
        <v>100.74336973626157</v>
      </c>
      <c r="C57" s="110">
        <f>A57*Sheet1!D29</f>
        <v>63.599999999999994</v>
      </c>
      <c r="E57" s="110">
        <f t="shared" si="0"/>
        <v>37.14336973626158</v>
      </c>
      <c r="O57" s="110">
        <f>Sheet1!F65</f>
        <v>1.3222986734162188</v>
      </c>
    </row>
    <row r="58" spans="1:15" ht="12.75">
      <c r="A58">
        <v>5.4</v>
      </c>
      <c r="B58" s="110">
        <f t="shared" si="1"/>
        <v>103.35822931681696</v>
      </c>
      <c r="C58" s="110">
        <f>A58*Sheet1!D29</f>
        <v>64.80000000000001</v>
      </c>
      <c r="E58" s="110">
        <f t="shared" si="0"/>
        <v>38.55822931681694</v>
      </c>
      <c r="O58" s="110">
        <f>Sheet1!F65</f>
        <v>1.3222986734162188</v>
      </c>
    </row>
    <row r="59" spans="1:15" ht="12.75">
      <c r="A59">
        <v>5.5</v>
      </c>
      <c r="B59" s="110">
        <f t="shared" si="1"/>
        <v>105.99953487084062</v>
      </c>
      <c r="C59" s="110">
        <f>A59*Sheet1!D29</f>
        <v>66</v>
      </c>
      <c r="E59" s="110">
        <f t="shared" si="0"/>
        <v>39.99953487084062</v>
      </c>
      <c r="O59" s="110">
        <f>Sheet1!F65</f>
        <v>1.3222986734162188</v>
      </c>
    </row>
    <row r="60" spans="1:15" ht="12.75">
      <c r="A60">
        <v>5.6</v>
      </c>
      <c r="B60" s="110">
        <f t="shared" si="1"/>
        <v>108.6672863983326</v>
      </c>
      <c r="C60" s="110">
        <f>A60*Sheet1!D29</f>
        <v>67.19999999999999</v>
      </c>
      <c r="E60" s="110">
        <f t="shared" si="0"/>
        <v>41.46728639833262</v>
      </c>
      <c r="O60" s="110">
        <f>Sheet1!F65</f>
        <v>1.3222986734162188</v>
      </c>
    </row>
    <row r="61" spans="1:15" ht="12.75">
      <c r="A61">
        <v>5.7</v>
      </c>
      <c r="B61" s="110">
        <f t="shared" si="1"/>
        <v>111.36148389929295</v>
      </c>
      <c r="C61" s="110">
        <f>A61*Sheet1!D29</f>
        <v>68.4</v>
      </c>
      <c r="E61" s="110">
        <f t="shared" si="0"/>
        <v>42.96148389929295</v>
      </c>
      <c r="O61" s="110">
        <f>Sheet1!F65</f>
        <v>1.3222986734162188</v>
      </c>
    </row>
    <row r="62" spans="1:15" ht="12.75">
      <c r="A62">
        <v>5.8</v>
      </c>
      <c r="B62" s="110">
        <f t="shared" si="1"/>
        <v>114.08212737372159</v>
      </c>
      <c r="C62" s="110">
        <f>A62*Sheet1!D29</f>
        <v>69.6</v>
      </c>
      <c r="E62" s="110">
        <f t="shared" si="0"/>
        <v>44.4821273737216</v>
      </c>
      <c r="O62" s="110">
        <f>Sheet1!F65</f>
        <v>1.3222986734162188</v>
      </c>
    </row>
    <row r="63" spans="1:15" ht="12.75">
      <c r="A63">
        <v>5.9</v>
      </c>
      <c r="B63" s="110">
        <f t="shared" si="1"/>
        <v>116.82921682161859</v>
      </c>
      <c r="C63" s="110">
        <f>A63*Sheet1!D29</f>
        <v>70.80000000000001</v>
      </c>
      <c r="E63" s="110">
        <f t="shared" si="0"/>
        <v>46.029216821618576</v>
      </c>
      <c r="O63" s="110">
        <f>Sheet1!F65</f>
        <v>1.3222986734162188</v>
      </c>
    </row>
    <row r="64" spans="1:15" ht="12.75">
      <c r="A64">
        <v>6</v>
      </c>
      <c r="B64" s="110">
        <f t="shared" si="1"/>
        <v>119.60275224298388</v>
      </c>
      <c r="C64" s="110">
        <f>A64*Sheet1!D29</f>
        <v>72</v>
      </c>
      <c r="E64" s="110">
        <f t="shared" si="0"/>
        <v>47.602752242983875</v>
      </c>
      <c r="O64" s="110">
        <f>Sheet1!F65</f>
        <v>1.3222986734162188</v>
      </c>
    </row>
    <row r="65" spans="1:15" ht="12.75">
      <c r="A65">
        <v>6.1</v>
      </c>
      <c r="B65" s="110">
        <f t="shared" si="1"/>
        <v>122.40273363781748</v>
      </c>
      <c r="C65" s="110">
        <f>A65*Sheet1!D29</f>
        <v>73.19999999999999</v>
      </c>
      <c r="E65" s="110">
        <f t="shared" si="0"/>
        <v>49.202733637817495</v>
      </c>
      <c r="O65" s="110">
        <f>Sheet1!F65</f>
        <v>1.3222986734162188</v>
      </c>
    </row>
    <row r="66" spans="1:15" ht="12.75">
      <c r="A66">
        <v>6.2</v>
      </c>
      <c r="B66" s="110">
        <f t="shared" si="1"/>
        <v>125.22916100611945</v>
      </c>
      <c r="C66" s="110">
        <f>A66*Sheet1!D29</f>
        <v>74.4</v>
      </c>
      <c r="E66" s="110">
        <f t="shared" si="0"/>
        <v>50.829161006119456</v>
      </c>
      <c r="O66" s="110">
        <f>Sheet1!F65</f>
        <v>1.3222986734162188</v>
      </c>
    </row>
    <row r="67" spans="1:15" ht="12.75">
      <c r="A67">
        <v>6.3</v>
      </c>
      <c r="B67" s="110">
        <f t="shared" si="1"/>
        <v>128.0820343478897</v>
      </c>
      <c r="C67" s="110">
        <f>A67*Sheet1!D29</f>
        <v>75.6</v>
      </c>
      <c r="E67" s="110">
        <f t="shared" si="0"/>
        <v>52.48203434788972</v>
      </c>
      <c r="O67" s="110">
        <f>Sheet1!F65</f>
        <v>1.3222986734162188</v>
      </c>
    </row>
    <row r="68" spans="1:15" ht="12.75">
      <c r="A68">
        <v>6.4</v>
      </c>
      <c r="B68" s="110">
        <f t="shared" si="1"/>
        <v>130.96135366312834</v>
      </c>
      <c r="C68" s="110">
        <f>A68*Sheet1!D29</f>
        <v>76.80000000000001</v>
      </c>
      <c r="E68" s="110">
        <f t="shared" si="0"/>
        <v>54.16135366312833</v>
      </c>
      <c r="O68" s="110">
        <f>Sheet1!F65</f>
        <v>1.3222986734162188</v>
      </c>
    </row>
    <row r="69" spans="1:15" ht="12.75">
      <c r="A69">
        <v>6.5</v>
      </c>
      <c r="B69" s="110">
        <f t="shared" si="1"/>
        <v>133.86711895183524</v>
      </c>
      <c r="C69" s="110">
        <f>A69*Sheet1!D29</f>
        <v>78</v>
      </c>
      <c r="E69" s="110">
        <f t="shared" si="0"/>
        <v>55.867118951835245</v>
      </c>
      <c r="O69" s="110">
        <f>Sheet1!F65</f>
        <v>1.3222986734162188</v>
      </c>
    </row>
    <row r="70" spans="1:15" ht="12.75">
      <c r="A70">
        <v>6.6</v>
      </c>
      <c r="B70" s="110">
        <f t="shared" si="1"/>
        <v>136.79933021401047</v>
      </c>
      <c r="C70" s="110">
        <f>A70*Sheet1!D29</f>
        <v>79.19999999999999</v>
      </c>
      <c r="E70" s="110">
        <f aca="true" t="shared" si="3" ref="E70:E133">(A70*A70)*O70</f>
        <v>57.599330214010486</v>
      </c>
      <c r="O70" s="110">
        <f>Sheet1!F65</f>
        <v>1.3222986734162188</v>
      </c>
    </row>
    <row r="71" spans="1:15" ht="12.75">
      <c r="A71">
        <v>6.7</v>
      </c>
      <c r="B71" s="110">
        <f t="shared" si="1"/>
        <v>139.75798744965408</v>
      </c>
      <c r="C71" s="110">
        <f>A71*Sheet1!D29</f>
        <v>80.4</v>
      </c>
      <c r="E71" s="110">
        <f t="shared" si="3"/>
        <v>59.35798744965406</v>
      </c>
      <c r="O71" s="110">
        <f>Sheet1!F65</f>
        <v>1.3222986734162188</v>
      </c>
    </row>
    <row r="72" spans="1:15" ht="12.75">
      <c r="A72">
        <v>6.8</v>
      </c>
      <c r="B72" s="110">
        <f aca="true" t="shared" si="4" ref="B72:B135">C72+E72</f>
        <v>142.74309065876594</v>
      </c>
      <c r="C72" s="110">
        <f>A72*Sheet1!D29</f>
        <v>81.6</v>
      </c>
      <c r="E72" s="110">
        <f t="shared" si="3"/>
        <v>61.14309065876595</v>
      </c>
      <c r="O72" s="110">
        <f>Sheet1!F65</f>
        <v>1.3222986734162188</v>
      </c>
    </row>
    <row r="73" spans="1:15" ht="12.75">
      <c r="A73">
        <v>6.9</v>
      </c>
      <c r="B73" s="110">
        <f t="shared" si="4"/>
        <v>145.7546398413462</v>
      </c>
      <c r="C73" s="110">
        <f>A73*Sheet1!D29</f>
        <v>82.80000000000001</v>
      </c>
      <c r="E73" s="110">
        <f t="shared" si="3"/>
        <v>62.954639841346186</v>
      </c>
      <c r="O73" s="110">
        <f>Sheet1!F65</f>
        <v>1.3222986734162188</v>
      </c>
    </row>
    <row r="74" spans="1:15" ht="12.75">
      <c r="A74">
        <v>7</v>
      </c>
      <c r="B74" s="110">
        <f t="shared" si="4"/>
        <v>148.7926349973947</v>
      </c>
      <c r="C74" s="110">
        <f>A74*Sheet1!D29</f>
        <v>84</v>
      </c>
      <c r="E74" s="110">
        <f t="shared" si="3"/>
        <v>64.79263499739471</v>
      </c>
      <c r="O74" s="110">
        <f>Sheet1!F65</f>
        <v>1.3222986734162188</v>
      </c>
    </row>
    <row r="75" spans="1:15" ht="12.75">
      <c r="A75">
        <v>7.1</v>
      </c>
      <c r="B75" s="110">
        <f t="shared" si="4"/>
        <v>151.85707612691158</v>
      </c>
      <c r="C75" s="110">
        <f>A75*Sheet1!D29</f>
        <v>85.19999999999999</v>
      </c>
      <c r="E75" s="110">
        <f t="shared" si="3"/>
        <v>66.65707612691158</v>
      </c>
      <c r="O75" s="110">
        <f>Sheet1!F65</f>
        <v>1.3222986734162188</v>
      </c>
    </row>
    <row r="76" spans="1:15" ht="12.75">
      <c r="A76">
        <v>7.2</v>
      </c>
      <c r="B76" s="110">
        <f t="shared" si="4"/>
        <v>154.9479632298968</v>
      </c>
      <c r="C76" s="110">
        <f>A76*Sheet1!D29</f>
        <v>86.4</v>
      </c>
      <c r="E76" s="110">
        <f t="shared" si="3"/>
        <v>68.54796322989678</v>
      </c>
      <c r="O76" s="110">
        <f>Sheet1!F65</f>
        <v>1.3222986734162188</v>
      </c>
    </row>
    <row r="77" spans="1:15" ht="12.75">
      <c r="A77">
        <v>7.3</v>
      </c>
      <c r="B77" s="110">
        <f t="shared" si="4"/>
        <v>158.0652963063503</v>
      </c>
      <c r="C77" s="110">
        <f>A77*Sheet1!D29</f>
        <v>87.6</v>
      </c>
      <c r="E77" s="110">
        <f t="shared" si="3"/>
        <v>70.4652963063503</v>
      </c>
      <c r="O77" s="110">
        <f>Sheet1!F65</f>
        <v>1.3222986734162188</v>
      </c>
    </row>
    <row r="78" spans="1:15" ht="12.75">
      <c r="A78">
        <v>7.4</v>
      </c>
      <c r="B78" s="110">
        <f t="shared" si="4"/>
        <v>161.20907535627214</v>
      </c>
      <c r="C78" s="110">
        <f>A78*Sheet1!D29</f>
        <v>88.80000000000001</v>
      </c>
      <c r="E78" s="110">
        <f t="shared" si="3"/>
        <v>72.40907535627214</v>
      </c>
      <c r="O78" s="110">
        <f>Sheet1!F65</f>
        <v>1.3222986734162188</v>
      </c>
    </row>
    <row r="79" spans="1:15" ht="12.75">
      <c r="A79">
        <v>7.5</v>
      </c>
      <c r="B79" s="110">
        <f t="shared" si="4"/>
        <v>164.3793003796623</v>
      </c>
      <c r="C79" s="110">
        <f>A79*Sheet1!D29</f>
        <v>90</v>
      </c>
      <c r="E79" s="110">
        <f t="shared" si="3"/>
        <v>74.37930037966231</v>
      </c>
      <c r="O79" s="110">
        <f>Sheet1!F65</f>
        <v>1.3222986734162188</v>
      </c>
    </row>
    <row r="80" spans="1:15" ht="12.75">
      <c r="A80">
        <v>7.6</v>
      </c>
      <c r="B80" s="110">
        <f t="shared" si="4"/>
        <v>167.57597137652078</v>
      </c>
      <c r="C80" s="110">
        <f>A80*Sheet1!D29</f>
        <v>91.19999999999999</v>
      </c>
      <c r="E80" s="110">
        <f t="shared" si="3"/>
        <v>76.3759713765208</v>
      </c>
      <c r="O80" s="110">
        <f>Sheet1!F65</f>
        <v>1.3222986734162188</v>
      </c>
    </row>
    <row r="81" spans="1:15" ht="12.75">
      <c r="A81">
        <v>7.7</v>
      </c>
      <c r="B81" s="110">
        <f t="shared" si="4"/>
        <v>170.7990883468476</v>
      </c>
      <c r="C81" s="110">
        <f>A81*Sheet1!D29</f>
        <v>92.4</v>
      </c>
      <c r="E81" s="110">
        <f t="shared" si="3"/>
        <v>78.39908834684762</v>
      </c>
      <c r="O81" s="110">
        <f>Sheet1!F65</f>
        <v>1.3222986734162188</v>
      </c>
    </row>
    <row r="82" spans="1:15" ht="12.75">
      <c r="A82">
        <v>7.8</v>
      </c>
      <c r="B82" s="110">
        <f t="shared" si="4"/>
        <v>174.04865129064274</v>
      </c>
      <c r="C82" s="110">
        <f>A82*Sheet1!D29</f>
        <v>93.6</v>
      </c>
      <c r="E82" s="110">
        <f t="shared" si="3"/>
        <v>80.44865129064274</v>
      </c>
      <c r="O82" s="110">
        <f>Sheet1!F65</f>
        <v>1.3222986734162188</v>
      </c>
    </row>
    <row r="83" spans="1:15" ht="12.75">
      <c r="A83">
        <v>7.9</v>
      </c>
      <c r="B83" s="110">
        <f t="shared" si="4"/>
        <v>177.32466020790622</v>
      </c>
      <c r="C83" s="110">
        <f>A83*Sheet1!D29</f>
        <v>94.80000000000001</v>
      </c>
      <c r="E83" s="110">
        <f t="shared" si="3"/>
        <v>82.52466020790622</v>
      </c>
      <c r="O83" s="110">
        <f>Sheet1!F65</f>
        <v>1.3222986734162188</v>
      </c>
    </row>
    <row r="84" spans="1:15" ht="12.75">
      <c r="A84">
        <v>8</v>
      </c>
      <c r="B84" s="110">
        <f t="shared" si="4"/>
        <v>180.627115098638</v>
      </c>
      <c r="C84" s="110">
        <f>A84*Sheet1!D29</f>
        <v>96</v>
      </c>
      <c r="E84" s="110">
        <f t="shared" si="3"/>
        <v>84.627115098638</v>
      </c>
      <c r="O84" s="110">
        <f>Sheet1!F65</f>
        <v>1.3222986734162188</v>
      </c>
    </row>
    <row r="85" spans="1:15" ht="12.75">
      <c r="A85">
        <v>8.1</v>
      </c>
      <c r="B85" s="110">
        <f t="shared" si="4"/>
        <v>183.95601596283808</v>
      </c>
      <c r="C85" s="110">
        <f>A85*Sheet1!D29</f>
        <v>97.19999999999999</v>
      </c>
      <c r="E85" s="110">
        <f t="shared" si="3"/>
        <v>86.7560159628381</v>
      </c>
      <c r="O85" s="110">
        <f>Sheet1!F65</f>
        <v>1.3222986734162188</v>
      </c>
    </row>
    <row r="86" spans="1:15" ht="12.75">
      <c r="A86">
        <v>8.2</v>
      </c>
      <c r="B86" s="110">
        <f t="shared" si="4"/>
        <v>187.31136280050652</v>
      </c>
      <c r="C86" s="110">
        <f>A86*Sheet1!D29</f>
        <v>98.39999999999999</v>
      </c>
      <c r="E86" s="110">
        <f t="shared" si="3"/>
        <v>88.91136280050654</v>
      </c>
      <c r="O86" s="110">
        <f>Sheet1!F65</f>
        <v>1.3222986734162188</v>
      </c>
    </row>
    <row r="87" spans="1:15" ht="12.75">
      <c r="A87">
        <v>8.3</v>
      </c>
      <c r="B87" s="110">
        <f t="shared" si="4"/>
        <v>190.69315561164333</v>
      </c>
      <c r="C87" s="110">
        <f>A87*Sheet1!D29</f>
        <v>99.60000000000001</v>
      </c>
      <c r="E87" s="110">
        <f t="shared" si="3"/>
        <v>91.09315561164333</v>
      </c>
      <c r="O87" s="110">
        <f>Sheet1!F65</f>
        <v>1.3222986734162188</v>
      </c>
    </row>
    <row r="88" spans="1:15" ht="12.75">
      <c r="A88">
        <v>8.4</v>
      </c>
      <c r="B88" s="110">
        <f t="shared" si="4"/>
        <v>194.1013943962484</v>
      </c>
      <c r="C88" s="110">
        <f>A88*Sheet1!D29</f>
        <v>100.80000000000001</v>
      </c>
      <c r="E88" s="110">
        <f t="shared" si="3"/>
        <v>93.3013943962484</v>
      </c>
      <c r="O88" s="110">
        <f>Sheet1!F65</f>
        <v>1.3222986734162188</v>
      </c>
    </row>
    <row r="89" spans="1:15" ht="12.75">
      <c r="A89">
        <v>8.5</v>
      </c>
      <c r="B89" s="110">
        <f t="shared" si="4"/>
        <v>197.5360791543218</v>
      </c>
      <c r="C89" s="110">
        <f>A89*Sheet1!D29</f>
        <v>102</v>
      </c>
      <c r="E89" s="110">
        <f t="shared" si="3"/>
        <v>95.53607915432181</v>
      </c>
      <c r="O89" s="110">
        <f>Sheet1!F65</f>
        <v>1.3222986734162188</v>
      </c>
    </row>
    <row r="90" spans="1:15" ht="12.75">
      <c r="A90">
        <v>8.6</v>
      </c>
      <c r="B90" s="110">
        <f t="shared" si="4"/>
        <v>200.99720988586353</v>
      </c>
      <c r="C90" s="110">
        <f>A90*Sheet1!D29</f>
        <v>103.19999999999999</v>
      </c>
      <c r="E90" s="110">
        <f t="shared" si="3"/>
        <v>97.79720988586354</v>
      </c>
      <c r="O90" s="110">
        <f>Sheet1!F65</f>
        <v>1.3222986734162188</v>
      </c>
    </row>
    <row r="91" spans="1:15" ht="12.75">
      <c r="A91">
        <v>8.7</v>
      </c>
      <c r="B91" s="110">
        <f t="shared" si="4"/>
        <v>204.48478659087357</v>
      </c>
      <c r="C91" s="110">
        <f>A91*Sheet1!D29</f>
        <v>104.39999999999999</v>
      </c>
      <c r="E91" s="110">
        <f t="shared" si="3"/>
        <v>100.08478659087358</v>
      </c>
      <c r="O91" s="110">
        <f>Sheet1!F65</f>
        <v>1.3222986734162188</v>
      </c>
    </row>
    <row r="92" spans="1:15" ht="12.75">
      <c r="A92">
        <v>8.8</v>
      </c>
      <c r="B92" s="110">
        <f t="shared" si="4"/>
        <v>207.99880926935202</v>
      </c>
      <c r="C92" s="110">
        <f>A92*Sheet1!D29</f>
        <v>105.60000000000001</v>
      </c>
      <c r="E92" s="110">
        <f t="shared" si="3"/>
        <v>102.398809269352</v>
      </c>
      <c r="O92" s="110">
        <f>Sheet1!F65</f>
        <v>1.3222986734162188</v>
      </c>
    </row>
    <row r="93" spans="1:15" ht="12.75">
      <c r="A93">
        <v>8.9</v>
      </c>
      <c r="B93" s="110">
        <f t="shared" si="4"/>
        <v>211.53927792129872</v>
      </c>
      <c r="C93" s="110">
        <f>A93*Sheet1!D29</f>
        <v>106.80000000000001</v>
      </c>
      <c r="E93" s="110">
        <f t="shared" si="3"/>
        <v>104.7392779212987</v>
      </c>
      <c r="O93" s="110">
        <f>Sheet1!F65</f>
        <v>1.3222986734162188</v>
      </c>
    </row>
    <row r="94" spans="1:15" ht="12.75">
      <c r="A94">
        <v>9</v>
      </c>
      <c r="B94" s="110">
        <f t="shared" si="4"/>
        <v>215.10619254671371</v>
      </c>
      <c r="C94" s="110">
        <f>A94*Sheet1!D29</f>
        <v>108</v>
      </c>
      <c r="E94" s="110">
        <f t="shared" si="3"/>
        <v>107.10619254671371</v>
      </c>
      <c r="O94" s="110">
        <f>Sheet1!F65</f>
        <v>1.3222986734162188</v>
      </c>
    </row>
    <row r="95" spans="1:15" ht="12.75">
      <c r="A95">
        <v>9.1</v>
      </c>
      <c r="B95" s="110">
        <f t="shared" si="4"/>
        <v>218.69955314559706</v>
      </c>
      <c r="C95" s="110">
        <f>A95*Sheet1!D29</f>
        <v>109.19999999999999</v>
      </c>
      <c r="E95" s="110">
        <f t="shared" si="3"/>
        <v>109.49955314559706</v>
      </c>
      <c r="O95" s="110">
        <f>Sheet1!F65</f>
        <v>1.3222986734162188</v>
      </c>
    </row>
    <row r="96" spans="1:15" ht="12.75">
      <c r="A96">
        <v>9.2</v>
      </c>
      <c r="B96" s="110">
        <f t="shared" si="4"/>
        <v>222.3193597179487</v>
      </c>
      <c r="C96" s="110">
        <f>A96*Sheet1!D29</f>
        <v>110.39999999999999</v>
      </c>
      <c r="E96" s="110">
        <f t="shared" si="3"/>
        <v>111.91935971794874</v>
      </c>
      <c r="O96" s="110">
        <f>Sheet1!F65</f>
        <v>1.3222986734162188</v>
      </c>
    </row>
    <row r="97" spans="1:15" ht="12.75">
      <c r="A97">
        <v>9.3</v>
      </c>
      <c r="B97" s="110">
        <f t="shared" si="4"/>
        <v>225.96561226376878</v>
      </c>
      <c r="C97" s="110">
        <f>A97*Sheet1!D29</f>
        <v>111.60000000000001</v>
      </c>
      <c r="E97" s="110">
        <f t="shared" si="3"/>
        <v>114.36561226376877</v>
      </c>
      <c r="O97" s="110">
        <f>Sheet1!F65</f>
        <v>1.3222986734162188</v>
      </c>
    </row>
    <row r="98" spans="1:15" ht="12.75">
      <c r="A98">
        <v>9.4</v>
      </c>
      <c r="B98" s="110">
        <f t="shared" si="4"/>
        <v>229.63831078305714</v>
      </c>
      <c r="C98" s="110">
        <f>A98*Sheet1!D29</f>
        <v>112.80000000000001</v>
      </c>
      <c r="E98" s="110">
        <f t="shared" si="3"/>
        <v>116.83831078305711</v>
      </c>
      <c r="O98" s="110">
        <f>Sheet1!F65</f>
        <v>1.3222986734162188</v>
      </c>
    </row>
    <row r="99" spans="1:15" ht="12.75">
      <c r="A99">
        <v>9.5</v>
      </c>
      <c r="B99" s="110">
        <f t="shared" si="4"/>
        <v>233.33745527581374</v>
      </c>
      <c r="C99" s="110">
        <f>A99*Sheet1!D29</f>
        <v>114</v>
      </c>
      <c r="E99" s="110">
        <f t="shared" si="3"/>
        <v>119.33745527581374</v>
      </c>
      <c r="O99" s="110">
        <f>Sheet1!F65</f>
        <v>1.3222986734162188</v>
      </c>
    </row>
    <row r="100" spans="1:15" ht="12.75">
      <c r="A100">
        <v>9.6</v>
      </c>
      <c r="B100" s="110">
        <f t="shared" si="4"/>
        <v>237.0630457420387</v>
      </c>
      <c r="C100" s="110">
        <f>A100*Sheet1!D29</f>
        <v>115.19999999999999</v>
      </c>
      <c r="E100" s="110">
        <f t="shared" si="3"/>
        <v>121.86304574203872</v>
      </c>
      <c r="O100" s="110">
        <f>Sheet1!F65</f>
        <v>1.3222986734162188</v>
      </c>
    </row>
    <row r="101" spans="1:15" ht="12.75">
      <c r="A101">
        <v>9.7</v>
      </c>
      <c r="B101" s="110">
        <f t="shared" si="4"/>
        <v>240.815082181732</v>
      </c>
      <c r="C101" s="110">
        <f>A101*Sheet1!D29</f>
        <v>116.39999999999999</v>
      </c>
      <c r="E101" s="110">
        <f t="shared" si="3"/>
        <v>124.415082181732</v>
      </c>
      <c r="O101" s="110">
        <f>Sheet1!F65</f>
        <v>1.3222986734162188</v>
      </c>
    </row>
    <row r="102" spans="1:15" ht="12.75">
      <c r="A102">
        <v>9.8</v>
      </c>
      <c r="B102" s="110">
        <f t="shared" si="4"/>
        <v>244.59356459489368</v>
      </c>
      <c r="C102" s="110">
        <f>A102*Sheet1!D29</f>
        <v>117.60000000000001</v>
      </c>
      <c r="E102" s="110">
        <f t="shared" si="3"/>
        <v>126.99356459489368</v>
      </c>
      <c r="O102" s="110">
        <f>Sheet1!F65</f>
        <v>1.3222986734162188</v>
      </c>
    </row>
    <row r="103" spans="1:15" ht="12.75">
      <c r="A103">
        <v>9.9</v>
      </c>
      <c r="B103" s="110">
        <f t="shared" si="4"/>
        <v>248.39849298152362</v>
      </c>
      <c r="C103" s="110">
        <f>A103*Sheet1!D29</f>
        <v>118.80000000000001</v>
      </c>
      <c r="E103" s="110">
        <f t="shared" si="3"/>
        <v>129.5984929815236</v>
      </c>
      <c r="O103" s="110">
        <f>Sheet1!F65</f>
        <v>1.3222986734162188</v>
      </c>
    </row>
    <row r="104" spans="1:15" ht="12.75">
      <c r="A104">
        <v>10</v>
      </c>
      <c r="B104" s="110">
        <f t="shared" si="4"/>
        <v>252.22986734162188</v>
      </c>
      <c r="C104" s="110">
        <f>A104*Sheet1!D29</f>
        <v>120</v>
      </c>
      <c r="E104" s="110">
        <f t="shared" si="3"/>
        <v>132.22986734162188</v>
      </c>
      <c r="O104" s="110">
        <f>Sheet1!F65</f>
        <v>1.3222986734162188</v>
      </c>
    </row>
    <row r="105" spans="1:15" ht="12.75">
      <c r="A105">
        <v>10.1</v>
      </c>
      <c r="B105" s="110">
        <f t="shared" si="4"/>
        <v>256.0876876751885</v>
      </c>
      <c r="C105" s="110">
        <f>A105*Sheet1!D29</f>
        <v>121.19999999999999</v>
      </c>
      <c r="E105" s="110">
        <f t="shared" si="3"/>
        <v>134.88768767518846</v>
      </c>
      <c r="O105" s="110">
        <f>Sheet1!F65</f>
        <v>1.3222986734162188</v>
      </c>
    </row>
    <row r="106" spans="1:15" ht="12.75">
      <c r="A106">
        <v>10.2</v>
      </c>
      <c r="B106" s="110">
        <f t="shared" si="4"/>
        <v>259.9719539822234</v>
      </c>
      <c r="C106" s="110">
        <f>A106*Sheet1!D29</f>
        <v>122.39999999999999</v>
      </c>
      <c r="E106" s="110">
        <f t="shared" si="3"/>
        <v>137.5719539822234</v>
      </c>
      <c r="O106" s="110">
        <f>Sheet1!F65</f>
        <v>1.3222986734162188</v>
      </c>
    </row>
    <row r="107" spans="1:15" ht="12.75">
      <c r="A107">
        <v>10.3</v>
      </c>
      <c r="B107" s="110">
        <f t="shared" si="4"/>
        <v>263.8826662627267</v>
      </c>
      <c r="C107" s="110">
        <f>A107*Sheet1!D29</f>
        <v>123.60000000000001</v>
      </c>
      <c r="E107" s="110">
        <f t="shared" si="3"/>
        <v>140.28266626272668</v>
      </c>
      <c r="O107" s="110">
        <f>Sheet1!F65</f>
        <v>1.3222986734162188</v>
      </c>
    </row>
    <row r="108" spans="1:15" ht="12.75">
      <c r="A108">
        <v>10.4</v>
      </c>
      <c r="B108" s="110">
        <f t="shared" si="4"/>
        <v>267.81982451669825</v>
      </c>
      <c r="C108" s="110">
        <f>A108*Sheet1!D29</f>
        <v>124.80000000000001</v>
      </c>
      <c r="E108" s="110">
        <f t="shared" si="3"/>
        <v>143.01982451669824</v>
      </c>
      <c r="O108" s="110">
        <f>Sheet1!F65</f>
        <v>1.3222986734162188</v>
      </c>
    </row>
    <row r="109" spans="1:15" ht="12.75">
      <c r="A109">
        <v>10.5</v>
      </c>
      <c r="B109" s="110">
        <f t="shared" si="4"/>
        <v>271.7834287441381</v>
      </c>
      <c r="C109" s="110">
        <f>A109*Sheet1!D29</f>
        <v>126</v>
      </c>
      <c r="E109" s="110">
        <f t="shared" si="3"/>
        <v>145.78342874413812</v>
      </c>
      <c r="O109" s="110">
        <f>Sheet1!F65</f>
        <v>1.3222986734162188</v>
      </c>
    </row>
    <row r="110" spans="1:15" ht="12.75">
      <c r="A110">
        <v>10.6</v>
      </c>
      <c r="B110" s="110">
        <f t="shared" si="4"/>
        <v>275.77347894504635</v>
      </c>
      <c r="C110" s="110">
        <f>A110*Sheet1!D29</f>
        <v>127.19999999999999</v>
      </c>
      <c r="E110" s="110">
        <f t="shared" si="3"/>
        <v>148.57347894504633</v>
      </c>
      <c r="O110" s="110">
        <f>Sheet1!F65</f>
        <v>1.3222986734162188</v>
      </c>
    </row>
    <row r="111" spans="1:15" ht="12.75">
      <c r="A111">
        <v>10.7</v>
      </c>
      <c r="B111" s="110">
        <f t="shared" si="4"/>
        <v>279.7899751194228</v>
      </c>
      <c r="C111" s="110">
        <f>A111*Sheet1!D29</f>
        <v>128.39999999999998</v>
      </c>
      <c r="E111" s="110">
        <f t="shared" si="3"/>
        <v>151.38997511942287</v>
      </c>
      <c r="O111" s="110">
        <f>Sheet1!F65</f>
        <v>1.3222986734162188</v>
      </c>
    </row>
    <row r="112" spans="1:15" ht="12.75">
      <c r="A112">
        <v>10.8</v>
      </c>
      <c r="B112" s="110">
        <f t="shared" si="4"/>
        <v>283.8329172672678</v>
      </c>
      <c r="C112" s="110">
        <f>A112*Sheet1!D29</f>
        <v>129.60000000000002</v>
      </c>
      <c r="E112" s="110">
        <f t="shared" si="3"/>
        <v>154.23291726726777</v>
      </c>
      <c r="O112" s="110">
        <f>Sheet1!F65</f>
        <v>1.3222986734162188</v>
      </c>
    </row>
    <row r="113" spans="1:15" ht="12.75">
      <c r="A113">
        <v>10.9</v>
      </c>
      <c r="B113" s="110">
        <f t="shared" si="4"/>
        <v>287.902305388581</v>
      </c>
      <c r="C113" s="110">
        <f>A113*Sheet1!D29</f>
        <v>130.8</v>
      </c>
      <c r="E113" s="110">
        <f t="shared" si="3"/>
        <v>157.10230538858096</v>
      </c>
      <c r="O113" s="110">
        <f>Sheet1!F65</f>
        <v>1.3222986734162188</v>
      </c>
    </row>
    <row r="114" spans="1:15" ht="12.75">
      <c r="A114">
        <v>11</v>
      </c>
      <c r="B114" s="110">
        <f t="shared" si="4"/>
        <v>291.9981394833625</v>
      </c>
      <c r="C114" s="110">
        <f>A114*Sheet1!D29</f>
        <v>132</v>
      </c>
      <c r="E114" s="110">
        <f t="shared" si="3"/>
        <v>159.99813948336248</v>
      </c>
      <c r="O114" s="110">
        <f>Sheet1!F65</f>
        <v>1.3222986734162188</v>
      </c>
    </row>
    <row r="115" spans="1:15" ht="12.75">
      <c r="A115">
        <v>11.1</v>
      </c>
      <c r="B115" s="110">
        <f t="shared" si="4"/>
        <v>296.12041955161226</v>
      </c>
      <c r="C115" s="110">
        <f>A115*Sheet1!D29</f>
        <v>133.2</v>
      </c>
      <c r="E115" s="110">
        <f t="shared" si="3"/>
        <v>162.9204195516123</v>
      </c>
      <c r="O115" s="110">
        <f>Sheet1!F65</f>
        <v>1.3222986734162188</v>
      </c>
    </row>
    <row r="116" spans="1:15" ht="12.75">
      <c r="A116">
        <v>11.2</v>
      </c>
      <c r="B116" s="110">
        <f t="shared" si="4"/>
        <v>300.26914559333045</v>
      </c>
      <c r="C116" s="110">
        <f>A116*Sheet1!D29</f>
        <v>134.39999999999998</v>
      </c>
      <c r="E116" s="110">
        <f t="shared" si="3"/>
        <v>165.86914559333047</v>
      </c>
      <c r="O116" s="110">
        <f>Sheet1!F65</f>
        <v>1.3222986734162188</v>
      </c>
    </row>
    <row r="117" spans="1:15" ht="12.75">
      <c r="A117">
        <v>11.3</v>
      </c>
      <c r="B117" s="110">
        <f t="shared" si="4"/>
        <v>304.44431760851705</v>
      </c>
      <c r="C117" s="110">
        <f>A117*Sheet1!D29</f>
        <v>135.60000000000002</v>
      </c>
      <c r="E117" s="110">
        <f t="shared" si="3"/>
        <v>168.844317608517</v>
      </c>
      <c r="O117" s="110">
        <f>Sheet1!F65</f>
        <v>1.3222986734162188</v>
      </c>
    </row>
    <row r="118" spans="1:15" ht="12.75">
      <c r="A118">
        <v>11.4</v>
      </c>
      <c r="B118" s="110">
        <f t="shared" si="4"/>
        <v>308.64593559717184</v>
      </c>
      <c r="C118" s="110">
        <f>A118*Sheet1!D29</f>
        <v>136.8</v>
      </c>
      <c r="E118" s="110">
        <f t="shared" si="3"/>
        <v>171.8459355971718</v>
      </c>
      <c r="O118" s="110">
        <f>Sheet1!F65</f>
        <v>1.3222986734162188</v>
      </c>
    </row>
    <row r="119" spans="1:15" ht="12.75">
      <c r="A119">
        <v>11.5</v>
      </c>
      <c r="B119" s="110">
        <f t="shared" si="4"/>
        <v>312.87399955929493</v>
      </c>
      <c r="C119" s="110">
        <f>A119*Sheet1!D29</f>
        <v>138</v>
      </c>
      <c r="E119" s="110">
        <f t="shared" si="3"/>
        <v>174.87399955929493</v>
      </c>
      <c r="O119" s="110">
        <f>Sheet1!F65</f>
        <v>1.3222986734162188</v>
      </c>
    </row>
    <row r="120" spans="1:15" ht="12.75">
      <c r="A120">
        <v>11.6</v>
      </c>
      <c r="B120" s="110">
        <f t="shared" si="4"/>
        <v>317.12850949488643</v>
      </c>
      <c r="C120" s="110">
        <f>A120*Sheet1!D29</f>
        <v>139.2</v>
      </c>
      <c r="E120" s="110">
        <f t="shared" si="3"/>
        <v>177.9285094948864</v>
      </c>
      <c r="O120" s="110">
        <f>Sheet1!F65</f>
        <v>1.3222986734162188</v>
      </c>
    </row>
    <row r="121" spans="1:15" ht="12.75">
      <c r="A121">
        <v>11.7</v>
      </c>
      <c r="B121" s="110">
        <f t="shared" si="4"/>
        <v>321.4094654039461</v>
      </c>
      <c r="C121" s="110">
        <f>A121*Sheet1!D29</f>
        <v>140.39999999999998</v>
      </c>
      <c r="E121" s="110">
        <f t="shared" si="3"/>
        <v>181.00946540394617</v>
      </c>
      <c r="O121" s="110">
        <f>Sheet1!F65</f>
        <v>1.3222986734162188</v>
      </c>
    </row>
    <row r="122" spans="1:15" ht="12.75">
      <c r="A122">
        <v>11.8</v>
      </c>
      <c r="B122" s="110">
        <f t="shared" si="4"/>
        <v>325.7168672864743</v>
      </c>
      <c r="C122" s="110">
        <f>A122*Sheet1!D29</f>
        <v>141.60000000000002</v>
      </c>
      <c r="E122" s="110">
        <f t="shared" si="3"/>
        <v>184.1168672864743</v>
      </c>
      <c r="O122" s="110">
        <f>Sheet1!F65</f>
        <v>1.3222986734162188</v>
      </c>
    </row>
    <row r="123" spans="1:15" ht="12.75">
      <c r="A123">
        <v>11.9</v>
      </c>
      <c r="B123" s="110">
        <f t="shared" si="4"/>
        <v>330.0507151424708</v>
      </c>
      <c r="C123" s="110">
        <f>A123*Sheet1!D29</f>
        <v>142.8</v>
      </c>
      <c r="E123" s="110">
        <f t="shared" si="3"/>
        <v>187.25071514247077</v>
      </c>
      <c r="O123" s="110">
        <f>Sheet1!F65</f>
        <v>1.3222986734162188</v>
      </c>
    </row>
    <row r="124" spans="1:15" ht="12.75">
      <c r="A124">
        <v>12</v>
      </c>
      <c r="B124" s="110">
        <f t="shared" si="4"/>
        <v>334.41100897193553</v>
      </c>
      <c r="C124" s="110">
        <f>A124*Sheet1!D29</f>
        <v>144</v>
      </c>
      <c r="E124" s="110">
        <f t="shared" si="3"/>
        <v>190.4110089719355</v>
      </c>
      <c r="O124" s="110">
        <f>Sheet1!F65</f>
        <v>1.3222986734162188</v>
      </c>
    </row>
    <row r="125" spans="1:15" ht="12.75">
      <c r="A125">
        <v>12.1</v>
      </c>
      <c r="B125" s="110">
        <f t="shared" si="4"/>
        <v>338.7977487748686</v>
      </c>
      <c r="C125" s="110">
        <f>A125*Sheet1!D29</f>
        <v>145.2</v>
      </c>
      <c r="E125" s="110">
        <f t="shared" si="3"/>
        <v>193.5977487748686</v>
      </c>
      <c r="O125" s="110">
        <f>Sheet1!F65</f>
        <v>1.3222986734162188</v>
      </c>
    </row>
    <row r="126" spans="1:15" ht="12.75">
      <c r="A126">
        <v>12.2</v>
      </c>
      <c r="B126" s="110">
        <f t="shared" si="4"/>
        <v>343.21093455126993</v>
      </c>
      <c r="C126" s="110">
        <f>A126*Sheet1!D29</f>
        <v>146.39999999999998</v>
      </c>
      <c r="E126" s="110">
        <f t="shared" si="3"/>
        <v>196.81093455126998</v>
      </c>
      <c r="O126" s="110">
        <f>Sheet1!F65</f>
        <v>1.3222986734162188</v>
      </c>
    </row>
    <row r="127" spans="1:15" ht="12.75">
      <c r="A127">
        <v>12.3</v>
      </c>
      <c r="B127" s="110">
        <f t="shared" si="4"/>
        <v>347.65056630113975</v>
      </c>
      <c r="C127" s="110">
        <f>A127*Sheet1!D29</f>
        <v>147.60000000000002</v>
      </c>
      <c r="E127" s="110">
        <f t="shared" si="3"/>
        <v>200.05056630113975</v>
      </c>
      <c r="O127" s="110">
        <f>Sheet1!F65</f>
        <v>1.3222986734162188</v>
      </c>
    </row>
    <row r="128" spans="1:15" ht="12.75">
      <c r="A128">
        <v>12.4</v>
      </c>
      <c r="B128" s="110">
        <f t="shared" si="4"/>
        <v>352.11664402447786</v>
      </c>
      <c r="C128" s="110">
        <f>A128*Sheet1!D29</f>
        <v>148.8</v>
      </c>
      <c r="E128" s="110">
        <f t="shared" si="3"/>
        <v>203.31664402447782</v>
      </c>
      <c r="O128" s="110">
        <f>Sheet1!F65</f>
        <v>1.3222986734162188</v>
      </c>
    </row>
    <row r="129" spans="1:15" ht="12.75">
      <c r="A129">
        <v>12.5</v>
      </c>
      <c r="B129" s="110">
        <f t="shared" si="4"/>
        <v>356.60916772128417</v>
      </c>
      <c r="C129" s="110">
        <f>A129*Sheet1!D29</f>
        <v>150</v>
      </c>
      <c r="E129" s="110">
        <f t="shared" si="3"/>
        <v>206.6091677212842</v>
      </c>
      <c r="O129" s="110">
        <f>Sheet1!F65</f>
        <v>1.3222986734162188</v>
      </c>
    </row>
    <row r="130" spans="1:15" ht="12.75">
      <c r="A130">
        <v>12.6</v>
      </c>
      <c r="B130" s="110">
        <f t="shared" si="4"/>
        <v>361.1281373915589</v>
      </c>
      <c r="C130" s="110">
        <f>A130*Sheet1!D29</f>
        <v>151.2</v>
      </c>
      <c r="E130" s="110">
        <f t="shared" si="3"/>
        <v>209.9281373915589</v>
      </c>
      <c r="O130" s="110">
        <f>Sheet1!F65</f>
        <v>1.3222986734162188</v>
      </c>
    </row>
    <row r="131" spans="1:15" ht="12.75">
      <c r="A131">
        <v>12.7</v>
      </c>
      <c r="B131" s="110">
        <f t="shared" si="4"/>
        <v>365.6735530353019</v>
      </c>
      <c r="C131" s="110">
        <f>A131*Sheet1!D29</f>
        <v>152.39999999999998</v>
      </c>
      <c r="E131" s="110">
        <f t="shared" si="3"/>
        <v>213.27355303530192</v>
      </c>
      <c r="O131" s="110">
        <f>Sheet1!F65</f>
        <v>1.3222986734162188</v>
      </c>
    </row>
    <row r="132" spans="1:15" ht="12.75">
      <c r="A132">
        <v>12.8</v>
      </c>
      <c r="B132" s="110">
        <f t="shared" si="4"/>
        <v>370.2454146525133</v>
      </c>
      <c r="C132" s="110">
        <f>A132*Sheet1!D29</f>
        <v>153.60000000000002</v>
      </c>
      <c r="E132" s="110">
        <f t="shared" si="3"/>
        <v>216.64541465251332</v>
      </c>
      <c r="O132" s="110">
        <f>Sheet1!F65</f>
        <v>1.3222986734162188</v>
      </c>
    </row>
    <row r="133" spans="1:15" ht="12.75">
      <c r="A133">
        <v>12.9</v>
      </c>
      <c r="B133" s="110">
        <f t="shared" si="4"/>
        <v>374.84372224319293</v>
      </c>
      <c r="C133" s="110">
        <f>A133*Sheet1!D29</f>
        <v>154.8</v>
      </c>
      <c r="E133" s="110">
        <f t="shared" si="3"/>
        <v>220.04372224319295</v>
      </c>
      <c r="O133" s="110">
        <f>Sheet1!F65</f>
        <v>1.3222986734162188</v>
      </c>
    </row>
    <row r="134" spans="1:15" ht="12.75">
      <c r="A134">
        <v>13</v>
      </c>
      <c r="B134" s="110">
        <f t="shared" si="4"/>
        <v>379.46847580734095</v>
      </c>
      <c r="C134" s="110">
        <f>A134*Sheet1!D29</f>
        <v>156</v>
      </c>
      <c r="E134" s="110">
        <f aca="true" t="shared" si="5" ref="E134:E197">(A134*A134)*O134</f>
        <v>223.46847580734098</v>
      </c>
      <c r="O134" s="110">
        <f>Sheet1!F65</f>
        <v>1.3222986734162188</v>
      </c>
    </row>
    <row r="135" spans="1:15" ht="12.75">
      <c r="A135">
        <v>13.1</v>
      </c>
      <c r="B135" s="110">
        <f t="shared" si="4"/>
        <v>384.1196753449573</v>
      </c>
      <c r="C135" s="110">
        <f>A135*Sheet1!D29</f>
        <v>157.2</v>
      </c>
      <c r="E135" s="110">
        <f t="shared" si="5"/>
        <v>226.91967534495728</v>
      </c>
      <c r="O135" s="110">
        <f>Sheet1!F65</f>
        <v>1.3222986734162188</v>
      </c>
    </row>
    <row r="136" spans="1:15" ht="12.75">
      <c r="A136">
        <v>13.2</v>
      </c>
      <c r="B136" s="110">
        <f aca="true" t="shared" si="6" ref="B136:B199">C136+E136</f>
        <v>388.7973208560419</v>
      </c>
      <c r="C136" s="110">
        <f>A136*Sheet1!D29</f>
        <v>158.39999999999998</v>
      </c>
      <c r="E136" s="110">
        <f t="shared" si="5"/>
        <v>230.39732085604194</v>
      </c>
      <c r="O136" s="110">
        <f>Sheet1!F65</f>
        <v>1.3222986734162188</v>
      </c>
    </row>
    <row r="137" spans="1:15" ht="12.75">
      <c r="A137">
        <v>13.3</v>
      </c>
      <c r="B137" s="110">
        <f t="shared" si="6"/>
        <v>393.501412340595</v>
      </c>
      <c r="C137" s="110">
        <f>A137*Sheet1!D29</f>
        <v>159.60000000000002</v>
      </c>
      <c r="E137" s="110">
        <f t="shared" si="5"/>
        <v>233.90141234059496</v>
      </c>
      <c r="O137" s="110">
        <f>Sheet1!F65</f>
        <v>1.3222986734162188</v>
      </c>
    </row>
    <row r="138" spans="1:15" ht="12.75">
      <c r="A138">
        <v>13.4</v>
      </c>
      <c r="B138" s="110">
        <f t="shared" si="6"/>
        <v>398.23194979861626</v>
      </c>
      <c r="C138" s="110">
        <f>A138*Sheet1!D29</f>
        <v>160.8</v>
      </c>
      <c r="E138" s="110">
        <f t="shared" si="5"/>
        <v>237.43194979861624</v>
      </c>
      <c r="O138" s="110">
        <f>Sheet1!F65</f>
        <v>1.3222986734162188</v>
      </c>
    </row>
    <row r="139" spans="1:15" ht="12.75">
      <c r="A139">
        <v>13.5</v>
      </c>
      <c r="B139" s="110">
        <f t="shared" si="6"/>
        <v>402.9889332301059</v>
      </c>
      <c r="C139" s="110">
        <f>A139*Sheet1!D29</f>
        <v>162</v>
      </c>
      <c r="E139" s="110">
        <f t="shared" si="5"/>
        <v>240.98893323010586</v>
      </c>
      <c r="O139" s="110">
        <f>Sheet1!F65</f>
        <v>1.3222986734162188</v>
      </c>
    </row>
    <row r="140" spans="1:15" ht="12.75">
      <c r="A140">
        <v>13.6</v>
      </c>
      <c r="B140" s="110">
        <f t="shared" si="6"/>
        <v>407.7723626350638</v>
      </c>
      <c r="C140" s="110">
        <f>A140*Sheet1!D29</f>
        <v>163.2</v>
      </c>
      <c r="E140" s="110">
        <f t="shared" si="5"/>
        <v>244.5723626350638</v>
      </c>
      <c r="O140" s="110">
        <f>Sheet1!F65</f>
        <v>1.3222986734162188</v>
      </c>
    </row>
    <row r="141" spans="1:15" ht="12.75">
      <c r="A141">
        <v>13.7</v>
      </c>
      <c r="B141" s="110">
        <f t="shared" si="6"/>
        <v>412.58223801349004</v>
      </c>
      <c r="C141" s="110">
        <f>A141*Sheet1!D29</f>
        <v>164.39999999999998</v>
      </c>
      <c r="E141" s="110">
        <f t="shared" si="5"/>
        <v>248.18223801349006</v>
      </c>
      <c r="O141" s="110">
        <f>Sheet1!F65</f>
        <v>1.3222986734162188</v>
      </c>
    </row>
    <row r="142" spans="1:15" ht="12.75">
      <c r="A142">
        <v>13.8</v>
      </c>
      <c r="B142" s="110">
        <f t="shared" si="6"/>
        <v>417.4185593653848</v>
      </c>
      <c r="C142" s="110">
        <f>A142*Sheet1!D29</f>
        <v>165.60000000000002</v>
      </c>
      <c r="E142" s="110">
        <f t="shared" si="5"/>
        <v>251.81855936538474</v>
      </c>
      <c r="O142" s="110">
        <f>Sheet1!F65</f>
        <v>1.3222986734162188</v>
      </c>
    </row>
    <row r="143" spans="1:15" ht="12.75">
      <c r="A143">
        <v>13.9</v>
      </c>
      <c r="B143" s="110">
        <f t="shared" si="6"/>
        <v>422.2813266907476</v>
      </c>
      <c r="C143" s="110">
        <f>A143*Sheet1!D29</f>
        <v>166.8</v>
      </c>
      <c r="E143" s="110">
        <f t="shared" si="5"/>
        <v>255.48132669074764</v>
      </c>
      <c r="O143" s="110">
        <f>Sheet1!F65</f>
        <v>1.3222986734162188</v>
      </c>
    </row>
    <row r="144" spans="1:15" ht="12.75">
      <c r="A144">
        <v>14</v>
      </c>
      <c r="B144" s="110">
        <f t="shared" si="6"/>
        <v>427.17053998957886</v>
      </c>
      <c r="C144" s="110">
        <f>A144*Sheet1!D29</f>
        <v>168</v>
      </c>
      <c r="E144" s="110">
        <f t="shared" si="5"/>
        <v>259.17053998957886</v>
      </c>
      <c r="O144" s="110">
        <f>Sheet1!F65</f>
        <v>1.3222986734162188</v>
      </c>
    </row>
    <row r="145" spans="1:15" ht="12.75">
      <c r="A145">
        <v>14.1</v>
      </c>
      <c r="B145" s="110">
        <f t="shared" si="6"/>
        <v>432.08619926187845</v>
      </c>
      <c r="C145" s="110">
        <f>A145*Sheet1!D29</f>
        <v>169.2</v>
      </c>
      <c r="E145" s="110">
        <f t="shared" si="5"/>
        <v>262.88619926187846</v>
      </c>
      <c r="O145" s="110">
        <f>Sheet1!F65</f>
        <v>1.3222986734162188</v>
      </c>
    </row>
    <row r="146" spans="1:15" ht="12.75">
      <c r="A146">
        <v>14.2</v>
      </c>
      <c r="B146" s="110">
        <f t="shared" si="6"/>
        <v>437.0283045076463</v>
      </c>
      <c r="C146" s="110">
        <f>A146*Sheet1!D29</f>
        <v>170.39999999999998</v>
      </c>
      <c r="E146" s="110">
        <f t="shared" si="5"/>
        <v>266.6283045076463</v>
      </c>
      <c r="O146" s="110">
        <f>Sheet1!F65</f>
        <v>1.3222986734162188</v>
      </c>
    </row>
    <row r="147" spans="1:15" ht="12.75">
      <c r="A147">
        <v>14.3</v>
      </c>
      <c r="B147" s="110">
        <f t="shared" si="6"/>
        <v>441.9968557268826</v>
      </c>
      <c r="C147" s="110">
        <f>A147*Sheet1!D29</f>
        <v>171.60000000000002</v>
      </c>
      <c r="E147" s="110">
        <f t="shared" si="5"/>
        <v>270.39685572688256</v>
      </c>
      <c r="O147" s="110">
        <f>Sheet1!F65</f>
        <v>1.3222986734162188</v>
      </c>
    </row>
    <row r="148" spans="1:15" ht="12.75">
      <c r="A148">
        <v>14.4</v>
      </c>
      <c r="B148" s="110">
        <f t="shared" si="6"/>
        <v>446.99185291958713</v>
      </c>
      <c r="C148" s="110">
        <f>A148*Sheet1!D29</f>
        <v>172.8</v>
      </c>
      <c r="E148" s="110">
        <f t="shared" si="5"/>
        <v>274.1918529195871</v>
      </c>
      <c r="O148" s="110">
        <f>Sheet1!F65</f>
        <v>1.3222986734162188</v>
      </c>
    </row>
    <row r="149" spans="1:15" ht="12.75">
      <c r="A149">
        <v>14.5</v>
      </c>
      <c r="B149" s="110">
        <f t="shared" si="6"/>
        <v>452.01329608576</v>
      </c>
      <c r="C149" s="110">
        <f>A149*Sheet1!D29</f>
        <v>174</v>
      </c>
      <c r="E149" s="110">
        <f t="shared" si="5"/>
        <v>278.01329608576</v>
      </c>
      <c r="O149" s="110">
        <f>Sheet1!F65</f>
        <v>1.3222986734162188</v>
      </c>
    </row>
    <row r="150" spans="1:15" ht="12.75">
      <c r="A150">
        <v>14.6</v>
      </c>
      <c r="B150" s="110">
        <f t="shared" si="6"/>
        <v>457.0611852254012</v>
      </c>
      <c r="C150" s="110">
        <f>A150*Sheet1!D29</f>
        <v>175.2</v>
      </c>
      <c r="E150" s="110">
        <f t="shared" si="5"/>
        <v>281.8611852254012</v>
      </c>
      <c r="O150" s="110">
        <f>Sheet1!F65</f>
        <v>1.3222986734162188</v>
      </c>
    </row>
    <row r="151" spans="1:15" ht="12.75">
      <c r="A151">
        <v>14.7</v>
      </c>
      <c r="B151" s="110">
        <f t="shared" si="6"/>
        <v>462.1355203385107</v>
      </c>
      <c r="C151" s="110">
        <f>A151*Sheet1!D29</f>
        <v>176.39999999999998</v>
      </c>
      <c r="E151" s="110">
        <f t="shared" si="5"/>
        <v>285.7355203385107</v>
      </c>
      <c r="O151" s="110">
        <f>Sheet1!F65</f>
        <v>1.3222986734162188</v>
      </c>
    </row>
    <row r="152" spans="1:15" ht="12.75">
      <c r="A152">
        <v>14.8</v>
      </c>
      <c r="B152" s="110">
        <f t="shared" si="6"/>
        <v>467.2363014250886</v>
      </c>
      <c r="C152" s="110">
        <f>A152*Sheet1!D29</f>
        <v>177.60000000000002</v>
      </c>
      <c r="E152" s="110">
        <f t="shared" si="5"/>
        <v>289.63630142508856</v>
      </c>
      <c r="O152" s="110">
        <f>Sheet1!F65</f>
        <v>1.3222986734162188</v>
      </c>
    </row>
    <row r="153" spans="1:15" ht="12.75">
      <c r="A153">
        <v>14.9</v>
      </c>
      <c r="B153" s="110">
        <f t="shared" si="6"/>
        <v>472.36352848513474</v>
      </c>
      <c r="C153" s="110">
        <f>A153*Sheet1!D29</f>
        <v>178.8</v>
      </c>
      <c r="E153" s="110">
        <f t="shared" si="5"/>
        <v>293.5635284851347</v>
      </c>
      <c r="O153" s="110">
        <f>Sheet1!F65</f>
        <v>1.3222986734162188</v>
      </c>
    </row>
    <row r="154" spans="1:15" ht="12.75">
      <c r="A154">
        <v>15</v>
      </c>
      <c r="B154" s="110">
        <f t="shared" si="6"/>
        <v>477.51720151864924</v>
      </c>
      <c r="C154" s="110">
        <f>A154*Sheet1!D29</f>
        <v>180</v>
      </c>
      <c r="E154" s="110">
        <f t="shared" si="5"/>
        <v>297.51720151864924</v>
      </c>
      <c r="O154" s="110">
        <f>Sheet1!F65</f>
        <v>1.3222986734162188</v>
      </c>
    </row>
    <row r="155" spans="1:15" ht="12.75">
      <c r="A155">
        <v>15.1</v>
      </c>
      <c r="B155" s="110">
        <f t="shared" si="6"/>
        <v>482.697320525632</v>
      </c>
      <c r="C155" s="110">
        <f>A155*Sheet1!D29</f>
        <v>181.2</v>
      </c>
      <c r="E155" s="110">
        <f t="shared" si="5"/>
        <v>301.497320525632</v>
      </c>
      <c r="O155" s="110">
        <f>Sheet1!F65</f>
        <v>1.3222986734162188</v>
      </c>
    </row>
    <row r="156" spans="1:15" ht="12.75">
      <c r="A156">
        <v>15.2</v>
      </c>
      <c r="B156" s="110">
        <f t="shared" si="6"/>
        <v>487.90388550608316</v>
      </c>
      <c r="C156" s="110">
        <f>A156*Sheet1!D29</f>
        <v>182.39999999999998</v>
      </c>
      <c r="E156" s="110">
        <f t="shared" si="5"/>
        <v>305.5038855060832</v>
      </c>
      <c r="O156" s="110">
        <f>Sheet1!F65</f>
        <v>1.3222986734162188</v>
      </c>
    </row>
    <row r="157" spans="1:15" ht="12.75">
      <c r="A157">
        <v>15.3</v>
      </c>
      <c r="B157" s="110">
        <f t="shared" si="6"/>
        <v>493.13689646000273</v>
      </c>
      <c r="C157" s="110">
        <f>A157*Sheet1!D29</f>
        <v>183.60000000000002</v>
      </c>
      <c r="E157" s="110">
        <f t="shared" si="5"/>
        <v>309.5368964600027</v>
      </c>
      <c r="O157" s="110">
        <f>Sheet1!F65</f>
        <v>1.3222986734162188</v>
      </c>
    </row>
    <row r="158" spans="1:15" ht="12.75">
      <c r="A158">
        <v>15.4</v>
      </c>
      <c r="B158" s="110">
        <f t="shared" si="6"/>
        <v>498.3963533873905</v>
      </c>
      <c r="C158" s="110">
        <f>A158*Sheet1!D29</f>
        <v>184.8</v>
      </c>
      <c r="E158" s="110">
        <f t="shared" si="5"/>
        <v>313.5963533873905</v>
      </c>
      <c r="O158" s="110">
        <f>Sheet1!F65</f>
        <v>1.3222986734162188</v>
      </c>
    </row>
    <row r="159" spans="1:15" ht="12.75">
      <c r="A159">
        <v>15.5</v>
      </c>
      <c r="B159" s="110">
        <f t="shared" si="6"/>
        <v>503.68225628824655</v>
      </c>
      <c r="C159" s="110">
        <f>A159*Sheet1!D29</f>
        <v>186</v>
      </c>
      <c r="E159" s="110">
        <f t="shared" si="5"/>
        <v>317.68225628824655</v>
      </c>
      <c r="O159" s="110">
        <f>Sheet1!F65</f>
        <v>1.3222986734162188</v>
      </c>
    </row>
    <row r="160" spans="1:15" ht="12.75">
      <c r="A160">
        <v>15.6</v>
      </c>
      <c r="B160" s="110">
        <f t="shared" si="6"/>
        <v>508.99460516257096</v>
      </c>
      <c r="C160" s="110">
        <f>A160*Sheet1!D29</f>
        <v>187.2</v>
      </c>
      <c r="E160" s="110">
        <f t="shared" si="5"/>
        <v>321.794605162571</v>
      </c>
      <c r="O160" s="110">
        <f>Sheet1!F65</f>
        <v>1.3222986734162188</v>
      </c>
    </row>
    <row r="161" spans="1:15" ht="12.75">
      <c r="A161">
        <v>15.7</v>
      </c>
      <c r="B161" s="110">
        <f t="shared" si="6"/>
        <v>514.3334000103637</v>
      </c>
      <c r="C161" s="110">
        <f>A161*Sheet1!D29</f>
        <v>188.39999999999998</v>
      </c>
      <c r="E161" s="110">
        <f t="shared" si="5"/>
        <v>325.93340001036375</v>
      </c>
      <c r="O161" s="110">
        <f>Sheet1!F65</f>
        <v>1.3222986734162188</v>
      </c>
    </row>
    <row r="162" spans="1:15" ht="12.75">
      <c r="A162">
        <v>15.8</v>
      </c>
      <c r="B162" s="110">
        <f t="shared" si="6"/>
        <v>519.698640831625</v>
      </c>
      <c r="C162" s="110">
        <f>A162*Sheet1!D29</f>
        <v>189.60000000000002</v>
      </c>
      <c r="E162" s="110">
        <f t="shared" si="5"/>
        <v>330.0986408316249</v>
      </c>
      <c r="O162" s="110">
        <f>Sheet1!F65</f>
        <v>1.3222986734162188</v>
      </c>
    </row>
    <row r="163" spans="1:15" ht="12.75">
      <c r="A163">
        <v>15.9</v>
      </c>
      <c r="B163" s="110">
        <f t="shared" si="6"/>
        <v>525.0903276263543</v>
      </c>
      <c r="C163" s="110">
        <f>A163*Sheet1!D29</f>
        <v>190.8</v>
      </c>
      <c r="E163" s="110">
        <f t="shared" si="5"/>
        <v>334.29032762635427</v>
      </c>
      <c r="O163" s="110">
        <f>Sheet1!F65</f>
        <v>1.3222986734162188</v>
      </c>
    </row>
    <row r="164" spans="1:15" ht="12.75">
      <c r="A164">
        <v>16</v>
      </c>
      <c r="B164" s="110">
        <f t="shared" si="6"/>
        <v>530.508460394552</v>
      </c>
      <c r="C164" s="110">
        <f>A164*Sheet1!D29</f>
        <v>192</v>
      </c>
      <c r="E164" s="110">
        <f t="shared" si="5"/>
        <v>338.508460394552</v>
      </c>
      <c r="O164" s="110">
        <f>Sheet1!F65</f>
        <v>1.3222986734162188</v>
      </c>
    </row>
    <row r="165" spans="1:15" ht="12.75">
      <c r="A165">
        <v>16.1</v>
      </c>
      <c r="B165" s="110">
        <f t="shared" si="6"/>
        <v>535.9530391362181</v>
      </c>
      <c r="C165" s="110">
        <f>A165*Sheet1!D29</f>
        <v>193.20000000000002</v>
      </c>
      <c r="E165" s="110">
        <f t="shared" si="5"/>
        <v>342.7530391362181</v>
      </c>
      <c r="O165" s="110">
        <f>Sheet1!F65</f>
        <v>1.3222986734162188</v>
      </c>
    </row>
    <row r="166" spans="1:15" ht="12.75">
      <c r="A166">
        <v>16.2</v>
      </c>
      <c r="B166" s="110">
        <f t="shared" si="6"/>
        <v>541.4240638513525</v>
      </c>
      <c r="C166" s="110">
        <f>A166*Sheet1!D29</f>
        <v>194.39999999999998</v>
      </c>
      <c r="E166" s="110">
        <f t="shared" si="5"/>
        <v>347.0240638513524</v>
      </c>
      <c r="O166" s="110">
        <f>Sheet1!F65</f>
        <v>1.3222986734162188</v>
      </c>
    </row>
    <row r="167" spans="1:15" ht="12.75">
      <c r="A167">
        <v>16.3</v>
      </c>
      <c r="B167" s="110">
        <f t="shared" si="6"/>
        <v>546.9215345399552</v>
      </c>
      <c r="C167" s="110">
        <f>A167*Sheet1!D29</f>
        <v>195.60000000000002</v>
      </c>
      <c r="E167" s="110">
        <f t="shared" si="5"/>
        <v>351.32153453995517</v>
      </c>
      <c r="O167" s="110">
        <f>Sheet1!F65</f>
        <v>1.3222986734162188</v>
      </c>
    </row>
    <row r="168" spans="1:15" ht="12.75">
      <c r="A168">
        <v>16.4</v>
      </c>
      <c r="B168" s="110">
        <f t="shared" si="6"/>
        <v>552.4454512020261</v>
      </c>
      <c r="C168" s="110">
        <f>A168*Sheet1!D29</f>
        <v>196.79999999999998</v>
      </c>
      <c r="E168" s="110">
        <f t="shared" si="5"/>
        <v>355.64545120202615</v>
      </c>
      <c r="O168" s="110">
        <f>Sheet1!F65</f>
        <v>1.3222986734162188</v>
      </c>
    </row>
    <row r="169" spans="1:15" ht="12.75">
      <c r="A169">
        <v>16.5</v>
      </c>
      <c r="B169" s="110">
        <f t="shared" si="6"/>
        <v>557.9958138375655</v>
      </c>
      <c r="C169" s="110">
        <f>A169*Sheet1!D29</f>
        <v>198</v>
      </c>
      <c r="E169" s="110">
        <f t="shared" si="5"/>
        <v>359.99581383756555</v>
      </c>
      <c r="O169" s="110">
        <f>Sheet1!F65</f>
        <v>1.3222986734162188</v>
      </c>
    </row>
    <row r="170" spans="1:15" ht="12.75">
      <c r="A170">
        <v>16.6</v>
      </c>
      <c r="B170" s="110">
        <f t="shared" si="6"/>
        <v>563.5726224465733</v>
      </c>
      <c r="C170" s="110">
        <f>A170*Sheet1!D29</f>
        <v>199.20000000000002</v>
      </c>
      <c r="E170" s="110">
        <f t="shared" si="5"/>
        <v>364.3726224465733</v>
      </c>
      <c r="O170" s="110">
        <f>Sheet1!F65</f>
        <v>1.3222986734162188</v>
      </c>
    </row>
    <row r="171" spans="1:15" ht="12.75">
      <c r="A171">
        <v>16.7</v>
      </c>
      <c r="B171" s="110">
        <f t="shared" si="6"/>
        <v>569.1758770290492</v>
      </c>
      <c r="C171" s="110">
        <f>A171*Sheet1!D29</f>
        <v>200.39999999999998</v>
      </c>
      <c r="E171" s="110">
        <f t="shared" si="5"/>
        <v>368.77587702904924</v>
      </c>
      <c r="O171" s="110">
        <f>Sheet1!F65</f>
        <v>1.3222986734162188</v>
      </c>
    </row>
    <row r="172" spans="1:15" ht="12.75">
      <c r="A172">
        <v>16.8</v>
      </c>
      <c r="B172" s="110">
        <f t="shared" si="6"/>
        <v>574.8055775849937</v>
      </c>
      <c r="C172" s="110">
        <f>A172*Sheet1!D29</f>
        <v>201.60000000000002</v>
      </c>
      <c r="E172" s="110">
        <f t="shared" si="5"/>
        <v>373.2055775849936</v>
      </c>
      <c r="O172" s="110">
        <f>Sheet1!F65</f>
        <v>1.3222986734162188</v>
      </c>
    </row>
    <row r="173" spans="1:15" ht="12.75">
      <c r="A173">
        <v>16.9</v>
      </c>
      <c r="B173" s="110">
        <f t="shared" si="6"/>
        <v>580.4617241144061</v>
      </c>
      <c r="C173" s="110">
        <f>A173*Sheet1!D29</f>
        <v>202.79999999999998</v>
      </c>
      <c r="E173" s="110">
        <f t="shared" si="5"/>
        <v>377.6617241144062</v>
      </c>
      <c r="O173" s="110">
        <f>Sheet1!F65</f>
        <v>1.3222986734162188</v>
      </c>
    </row>
    <row r="174" spans="1:15" ht="12.75">
      <c r="A174">
        <v>17</v>
      </c>
      <c r="B174" s="110">
        <f t="shared" si="6"/>
        <v>586.1443166172872</v>
      </c>
      <c r="C174" s="110">
        <f>A174*Sheet1!D29</f>
        <v>204</v>
      </c>
      <c r="E174" s="110">
        <f t="shared" si="5"/>
        <v>382.14431661728725</v>
      </c>
      <c r="O174" s="110">
        <f>Sheet1!F65</f>
        <v>1.3222986734162188</v>
      </c>
    </row>
    <row r="175" spans="1:15" ht="12.75">
      <c r="A175">
        <v>17.1</v>
      </c>
      <c r="B175" s="110">
        <f t="shared" si="6"/>
        <v>591.8533550936365</v>
      </c>
      <c r="C175" s="110">
        <f>A175*Sheet1!D29</f>
        <v>205.20000000000002</v>
      </c>
      <c r="E175" s="110">
        <f t="shared" si="5"/>
        <v>386.65335509363655</v>
      </c>
      <c r="O175" s="110">
        <f>Sheet1!F65</f>
        <v>1.3222986734162188</v>
      </c>
    </row>
    <row r="176" spans="1:15" ht="12.75">
      <c r="A176">
        <v>17.2</v>
      </c>
      <c r="B176" s="110">
        <f t="shared" si="6"/>
        <v>597.5888395434541</v>
      </c>
      <c r="C176" s="110">
        <f>A176*Sheet1!D29</f>
        <v>206.39999999999998</v>
      </c>
      <c r="E176" s="110">
        <f t="shared" si="5"/>
        <v>391.18883954345415</v>
      </c>
      <c r="O176" s="110">
        <f>Sheet1!F65</f>
        <v>1.3222986734162188</v>
      </c>
    </row>
    <row r="177" spans="1:15" ht="12.75">
      <c r="A177">
        <v>17.3</v>
      </c>
      <c r="B177" s="110">
        <f t="shared" si="6"/>
        <v>603.3507699667402</v>
      </c>
      <c r="C177" s="110">
        <f>A177*Sheet1!D29</f>
        <v>207.60000000000002</v>
      </c>
      <c r="E177" s="110">
        <f t="shared" si="5"/>
        <v>395.75076996674017</v>
      </c>
      <c r="O177" s="110">
        <f>Sheet1!F65</f>
        <v>1.3222986734162188</v>
      </c>
    </row>
    <row r="178" spans="1:15" ht="12.75">
      <c r="A178">
        <v>17.4</v>
      </c>
      <c r="B178" s="110">
        <f t="shared" si="6"/>
        <v>609.1391463634943</v>
      </c>
      <c r="C178" s="110">
        <f>A178*Sheet1!D29</f>
        <v>208.79999999999998</v>
      </c>
      <c r="E178" s="110">
        <f t="shared" si="5"/>
        <v>400.3391463634943</v>
      </c>
      <c r="O178" s="110">
        <f>Sheet1!F65</f>
        <v>1.3222986734162188</v>
      </c>
    </row>
    <row r="179" spans="1:15" ht="12.75">
      <c r="A179">
        <v>17.5</v>
      </c>
      <c r="B179" s="110">
        <f t="shared" si="6"/>
        <v>614.9539687337169</v>
      </c>
      <c r="C179" s="110">
        <f>A179*Sheet1!D29</f>
        <v>210</v>
      </c>
      <c r="E179" s="110">
        <f t="shared" si="5"/>
        <v>404.953968733717</v>
      </c>
      <c r="O179" s="110">
        <f>Sheet1!F65</f>
        <v>1.3222986734162188</v>
      </c>
    </row>
    <row r="180" spans="1:15" ht="12.75">
      <c r="A180">
        <v>17.6</v>
      </c>
      <c r="B180" s="110">
        <f t="shared" si="6"/>
        <v>620.795237077408</v>
      </c>
      <c r="C180" s="110">
        <f>A180*Sheet1!D29</f>
        <v>211.20000000000002</v>
      </c>
      <c r="E180" s="110">
        <f t="shared" si="5"/>
        <v>409.595237077408</v>
      </c>
      <c r="O180" s="110">
        <f>Sheet1!F65</f>
        <v>1.3222986734162188</v>
      </c>
    </row>
    <row r="181" spans="1:15" ht="12.75">
      <c r="A181">
        <v>17.7</v>
      </c>
      <c r="B181" s="110">
        <f t="shared" si="6"/>
        <v>626.6629513945671</v>
      </c>
      <c r="C181" s="110">
        <f>A181*Sheet1!D29</f>
        <v>212.39999999999998</v>
      </c>
      <c r="E181" s="110">
        <f t="shared" si="5"/>
        <v>414.26295139456715</v>
      </c>
      <c r="O181" s="110">
        <f>Sheet1!F65</f>
        <v>1.3222986734162188</v>
      </c>
    </row>
    <row r="182" spans="1:15" ht="12.75">
      <c r="A182">
        <v>17.8</v>
      </c>
      <c r="B182" s="110">
        <f t="shared" si="6"/>
        <v>632.5571116851947</v>
      </c>
      <c r="C182" s="110">
        <f>A182*Sheet1!D29</f>
        <v>213.60000000000002</v>
      </c>
      <c r="E182" s="110">
        <f t="shared" si="5"/>
        <v>418.9571116851948</v>
      </c>
      <c r="O182" s="110">
        <f>Sheet1!F65</f>
        <v>1.3222986734162188</v>
      </c>
    </row>
    <row r="183" spans="1:15" ht="12.75">
      <c r="A183">
        <v>17.9</v>
      </c>
      <c r="B183" s="110">
        <f t="shared" si="6"/>
        <v>638.4777179492906</v>
      </c>
      <c r="C183" s="110">
        <f>A183*Sheet1!D29</f>
        <v>214.79999999999998</v>
      </c>
      <c r="E183" s="110">
        <f t="shared" si="5"/>
        <v>423.67771794929064</v>
      </c>
      <c r="O183" s="110">
        <f>Sheet1!F65</f>
        <v>1.3222986734162188</v>
      </c>
    </row>
    <row r="184" spans="1:15" ht="12.75">
      <c r="A184">
        <v>18</v>
      </c>
      <c r="B184" s="110">
        <f t="shared" si="6"/>
        <v>644.4247701868549</v>
      </c>
      <c r="C184" s="110">
        <f>A184*Sheet1!D29</f>
        <v>216</v>
      </c>
      <c r="E184" s="110">
        <f t="shared" si="5"/>
        <v>428.42477018685486</v>
      </c>
      <c r="O184" s="110">
        <f>Sheet1!F65</f>
        <v>1.3222986734162188</v>
      </c>
    </row>
    <row r="185" spans="1:15" ht="12.75">
      <c r="A185">
        <v>18.1</v>
      </c>
      <c r="B185" s="110">
        <f t="shared" si="6"/>
        <v>650.3982683978876</v>
      </c>
      <c r="C185" s="110">
        <f>A185*Sheet1!D29</f>
        <v>217.20000000000002</v>
      </c>
      <c r="E185" s="110">
        <f t="shared" si="5"/>
        <v>433.19826839788755</v>
      </c>
      <c r="O185" s="110">
        <f>Sheet1!F65</f>
        <v>1.3222986734162188</v>
      </c>
    </row>
    <row r="186" spans="1:15" ht="12.75">
      <c r="A186">
        <v>18.2</v>
      </c>
      <c r="B186" s="110">
        <f t="shared" si="6"/>
        <v>656.3982125823882</v>
      </c>
      <c r="C186" s="110">
        <f>A186*Sheet1!D29</f>
        <v>218.39999999999998</v>
      </c>
      <c r="E186" s="110">
        <f t="shared" si="5"/>
        <v>437.99821258238825</v>
      </c>
      <c r="O186" s="110">
        <f>Sheet1!F65</f>
        <v>1.3222986734162188</v>
      </c>
    </row>
    <row r="187" spans="1:15" ht="12.75">
      <c r="A187">
        <v>18.3</v>
      </c>
      <c r="B187" s="110">
        <f t="shared" si="6"/>
        <v>662.4246027403576</v>
      </c>
      <c r="C187" s="110">
        <f>A187*Sheet1!D29</f>
        <v>219.60000000000002</v>
      </c>
      <c r="E187" s="110">
        <f t="shared" si="5"/>
        <v>442.82460274035753</v>
      </c>
      <c r="O187" s="110">
        <f>Sheet1!F65</f>
        <v>1.3222986734162188</v>
      </c>
    </row>
    <row r="188" spans="1:15" ht="12.75">
      <c r="A188">
        <v>18.4</v>
      </c>
      <c r="B188" s="110">
        <f t="shared" si="6"/>
        <v>668.4774388717949</v>
      </c>
      <c r="C188" s="110">
        <f>A188*Sheet1!D29</f>
        <v>220.79999999999998</v>
      </c>
      <c r="E188" s="110">
        <f t="shared" si="5"/>
        <v>447.67743887179495</v>
      </c>
      <c r="O188" s="110">
        <f>Sheet1!F65</f>
        <v>1.3222986734162188</v>
      </c>
    </row>
    <row r="189" spans="1:15" ht="12.75">
      <c r="A189">
        <v>18.5</v>
      </c>
      <c r="B189" s="110">
        <f t="shared" si="6"/>
        <v>674.556720976701</v>
      </c>
      <c r="C189" s="110">
        <f>A189*Sheet1!D29</f>
        <v>222</v>
      </c>
      <c r="E189" s="110">
        <f t="shared" si="5"/>
        <v>452.5567209767009</v>
      </c>
      <c r="O189" s="110">
        <f>Sheet1!F65</f>
        <v>1.3222986734162188</v>
      </c>
    </row>
    <row r="190" spans="1:15" ht="12.75">
      <c r="A190">
        <v>18.6</v>
      </c>
      <c r="B190" s="110">
        <f t="shared" si="6"/>
        <v>680.6624490550751</v>
      </c>
      <c r="C190" s="110">
        <f>A190*Sheet1!D29</f>
        <v>223.20000000000002</v>
      </c>
      <c r="E190" s="110">
        <f t="shared" si="5"/>
        <v>457.46244905507507</v>
      </c>
      <c r="O190" s="110">
        <f>Sheet1!F65</f>
        <v>1.3222986734162188</v>
      </c>
    </row>
    <row r="191" spans="1:15" ht="12.75">
      <c r="A191">
        <v>18.7</v>
      </c>
      <c r="B191" s="110">
        <f t="shared" si="6"/>
        <v>686.7946231069175</v>
      </c>
      <c r="C191" s="110">
        <f>A191*Sheet1!D29</f>
        <v>224.39999999999998</v>
      </c>
      <c r="E191" s="110">
        <f t="shared" si="5"/>
        <v>462.39462310691755</v>
      </c>
      <c r="O191" s="110">
        <f>Sheet1!F65</f>
        <v>1.3222986734162188</v>
      </c>
    </row>
    <row r="192" spans="1:15" ht="12.75">
      <c r="A192">
        <v>18.8</v>
      </c>
      <c r="B192" s="110">
        <f t="shared" si="6"/>
        <v>692.9532431322284</v>
      </c>
      <c r="C192" s="110">
        <f>A192*Sheet1!D29</f>
        <v>225.60000000000002</v>
      </c>
      <c r="E192" s="110">
        <f t="shared" si="5"/>
        <v>467.35324313222844</v>
      </c>
      <c r="O192" s="110">
        <f>Sheet1!F65</f>
        <v>1.3222986734162188</v>
      </c>
    </row>
    <row r="193" spans="1:15" ht="12.75">
      <c r="A193">
        <v>18.9</v>
      </c>
      <c r="B193" s="110">
        <f t="shared" si="6"/>
        <v>699.1383091310074</v>
      </c>
      <c r="C193" s="110">
        <f>A193*Sheet1!D29</f>
        <v>226.79999999999998</v>
      </c>
      <c r="E193" s="110">
        <f t="shared" si="5"/>
        <v>472.3383091310074</v>
      </c>
      <c r="O193" s="110">
        <f>Sheet1!F65</f>
        <v>1.3222986734162188</v>
      </c>
    </row>
    <row r="194" spans="1:15" ht="12.75">
      <c r="A194">
        <v>19</v>
      </c>
      <c r="B194" s="110">
        <f t="shared" si="6"/>
        <v>705.349821103255</v>
      </c>
      <c r="C194" s="110">
        <f>A194*Sheet1!D29</f>
        <v>228</v>
      </c>
      <c r="E194" s="110">
        <f t="shared" si="5"/>
        <v>477.34982110325495</v>
      </c>
      <c r="O194" s="110">
        <f>Sheet1!F65</f>
        <v>1.3222986734162188</v>
      </c>
    </row>
    <row r="195" spans="1:15" ht="12.75">
      <c r="A195">
        <v>19.1</v>
      </c>
      <c r="B195" s="110">
        <f t="shared" si="6"/>
        <v>711.5877790489709</v>
      </c>
      <c r="C195" s="110">
        <f>A195*Sheet1!D29</f>
        <v>229.20000000000002</v>
      </c>
      <c r="E195" s="110">
        <f t="shared" si="5"/>
        <v>482.38777904897086</v>
      </c>
      <c r="O195" s="110">
        <f>Sheet1!F65</f>
        <v>1.3222986734162188</v>
      </c>
    </row>
    <row r="196" spans="1:15" ht="12.75">
      <c r="A196">
        <v>19.2</v>
      </c>
      <c r="B196" s="110">
        <f t="shared" si="6"/>
        <v>717.8521829681549</v>
      </c>
      <c r="C196" s="110">
        <f>A196*Sheet1!D29</f>
        <v>230.39999999999998</v>
      </c>
      <c r="E196" s="110">
        <f t="shared" si="5"/>
        <v>487.4521829681549</v>
      </c>
      <c r="O196" s="110">
        <f>Sheet1!F65</f>
        <v>1.3222986734162188</v>
      </c>
    </row>
    <row r="197" spans="1:15" ht="12.75">
      <c r="A197">
        <v>19.3</v>
      </c>
      <c r="B197" s="110">
        <f t="shared" si="6"/>
        <v>724.1430328608074</v>
      </c>
      <c r="C197" s="110">
        <f>A197*Sheet1!D29</f>
        <v>231.60000000000002</v>
      </c>
      <c r="E197" s="110">
        <f t="shared" si="5"/>
        <v>492.54303286080733</v>
      </c>
      <c r="O197" s="110">
        <f>Sheet1!F65</f>
        <v>1.3222986734162188</v>
      </c>
    </row>
    <row r="198" spans="1:15" ht="12.75">
      <c r="A198">
        <v>19.4</v>
      </c>
      <c r="B198" s="110">
        <f t="shared" si="6"/>
        <v>730.460328726928</v>
      </c>
      <c r="C198" s="110">
        <f>A198*Sheet1!D29</f>
        <v>232.79999999999998</v>
      </c>
      <c r="E198" s="110">
        <f aca="true" t="shared" si="7" ref="E198:E261">(A198*A198)*O198</f>
        <v>497.660328726928</v>
      </c>
      <c r="O198" s="110">
        <f>Sheet1!F65</f>
        <v>1.3222986734162188</v>
      </c>
    </row>
    <row r="199" spans="1:15" ht="12.75">
      <c r="A199">
        <v>19.5</v>
      </c>
      <c r="B199" s="110">
        <f t="shared" si="6"/>
        <v>736.8040705665171</v>
      </c>
      <c r="C199" s="110">
        <f>A199*Sheet1!D29</f>
        <v>234</v>
      </c>
      <c r="E199" s="110">
        <f t="shared" si="7"/>
        <v>502.80407056651717</v>
      </c>
      <c r="O199" s="110">
        <f>Sheet1!F65</f>
        <v>1.3222986734162188</v>
      </c>
    </row>
    <row r="200" spans="1:15" ht="12.75">
      <c r="A200">
        <v>19.6</v>
      </c>
      <c r="B200" s="110">
        <f aca="true" t="shared" si="8" ref="B200:B263">C200+E200</f>
        <v>743.1742583795748</v>
      </c>
      <c r="C200" s="110">
        <f>A200*Sheet1!D29</f>
        <v>235.20000000000002</v>
      </c>
      <c r="E200" s="110">
        <f t="shared" si="7"/>
        <v>507.97425837957474</v>
      </c>
      <c r="O200" s="110">
        <f>Sheet1!F65</f>
        <v>1.3222986734162188</v>
      </c>
    </row>
    <row r="201" spans="1:15" ht="12.75">
      <c r="A201">
        <v>19.7</v>
      </c>
      <c r="B201" s="110">
        <f t="shared" si="8"/>
        <v>749.5708921661003</v>
      </c>
      <c r="C201" s="110">
        <f>A201*Sheet1!D29</f>
        <v>236.39999999999998</v>
      </c>
      <c r="E201" s="110">
        <f t="shared" si="7"/>
        <v>513.1708921661003</v>
      </c>
      <c r="O201" s="110">
        <f>Sheet1!F65</f>
        <v>1.3222986734162188</v>
      </c>
    </row>
    <row r="202" spans="1:15" ht="12.75">
      <c r="A202">
        <v>19.8</v>
      </c>
      <c r="B202" s="110">
        <f t="shared" si="8"/>
        <v>755.9939719260944</v>
      </c>
      <c r="C202" s="110">
        <f>A202*Sheet1!D29</f>
        <v>237.60000000000002</v>
      </c>
      <c r="E202" s="110">
        <f t="shared" si="7"/>
        <v>518.3939719260944</v>
      </c>
      <c r="O202" s="110">
        <f>Sheet1!F65</f>
        <v>1.3222986734162188</v>
      </c>
    </row>
    <row r="203" spans="1:15" ht="12.75">
      <c r="A203">
        <v>19.9</v>
      </c>
      <c r="B203" s="110">
        <f t="shared" si="8"/>
        <v>762.4434976595567</v>
      </c>
      <c r="C203" s="110">
        <f>A203*Sheet1!D29</f>
        <v>238.79999999999998</v>
      </c>
      <c r="E203" s="110">
        <f t="shared" si="7"/>
        <v>523.6434976595567</v>
      </c>
      <c r="O203" s="110">
        <f>Sheet1!F65</f>
        <v>1.3222986734162188</v>
      </c>
    </row>
    <row r="204" spans="1:15" ht="12.75">
      <c r="A204">
        <v>20</v>
      </c>
      <c r="B204" s="110">
        <f t="shared" si="8"/>
        <v>768.9194693664875</v>
      </c>
      <c r="C204" s="110">
        <f>A204*Sheet1!D29</f>
        <v>240</v>
      </c>
      <c r="E204" s="110">
        <f t="shared" si="7"/>
        <v>528.9194693664875</v>
      </c>
      <c r="O204" s="110">
        <f>Sheet1!F65</f>
        <v>1.3222986734162188</v>
      </c>
    </row>
    <row r="205" spans="1:15" ht="12.75">
      <c r="A205">
        <v>20.5</v>
      </c>
      <c r="B205" s="110">
        <f t="shared" si="8"/>
        <v>801.696017503166</v>
      </c>
      <c r="C205" s="110">
        <f>A205*Sheet1!D29</f>
        <v>246</v>
      </c>
      <c r="E205" s="110">
        <f t="shared" si="7"/>
        <v>555.696017503166</v>
      </c>
      <c r="O205" s="110">
        <f>Sheet1!F65</f>
        <v>1.3222986734162188</v>
      </c>
    </row>
    <row r="206" spans="1:15" ht="12.75">
      <c r="A206">
        <v>21</v>
      </c>
      <c r="B206" s="110">
        <f t="shared" si="8"/>
        <v>835.1337149765525</v>
      </c>
      <c r="C206" s="110">
        <f>A206*Sheet1!D29</f>
        <v>252</v>
      </c>
      <c r="E206" s="110">
        <f t="shared" si="7"/>
        <v>583.1337149765525</v>
      </c>
      <c r="O206" s="110">
        <f>Sheet1!F65</f>
        <v>1.3222986734162188</v>
      </c>
    </row>
    <row r="207" spans="1:15" ht="12.75">
      <c r="A207">
        <v>21.5</v>
      </c>
      <c r="B207" s="110">
        <f t="shared" si="8"/>
        <v>869.2325617866471</v>
      </c>
      <c r="C207" s="110">
        <f>A207*Sheet1!D29</f>
        <v>258</v>
      </c>
      <c r="E207" s="110">
        <f t="shared" si="7"/>
        <v>611.2325617866471</v>
      </c>
      <c r="O207" s="110">
        <f>Sheet1!F65</f>
        <v>1.3222986734162188</v>
      </c>
    </row>
    <row r="208" spans="1:15" ht="12.75">
      <c r="A208">
        <v>22</v>
      </c>
      <c r="B208" s="110">
        <f t="shared" si="8"/>
        <v>903.9925579334499</v>
      </c>
      <c r="C208" s="110">
        <f>A208*Sheet1!D29</f>
        <v>264</v>
      </c>
      <c r="E208" s="110">
        <f t="shared" si="7"/>
        <v>639.9925579334499</v>
      </c>
      <c r="O208" s="110">
        <f>Sheet1!F65</f>
        <v>1.3222986734162188</v>
      </c>
    </row>
    <row r="209" spans="1:15" ht="12.75">
      <c r="A209">
        <v>22.5</v>
      </c>
      <c r="B209" s="110">
        <f t="shared" si="8"/>
        <v>939.4137034169607</v>
      </c>
      <c r="C209" s="110">
        <f>A209*Sheet1!D29</f>
        <v>270</v>
      </c>
      <c r="E209" s="110">
        <f t="shared" si="7"/>
        <v>669.4137034169607</v>
      </c>
      <c r="O209" s="110">
        <f>Sheet1!F65</f>
        <v>1.3222986734162188</v>
      </c>
    </row>
    <row r="210" spans="1:15" ht="12.75">
      <c r="A210">
        <v>23</v>
      </c>
      <c r="B210" s="110">
        <f t="shared" si="8"/>
        <v>975.4959982371797</v>
      </c>
      <c r="C210" s="110">
        <f>A210*Sheet1!D29</f>
        <v>276</v>
      </c>
      <c r="E210" s="110">
        <f t="shared" si="7"/>
        <v>699.4959982371797</v>
      </c>
      <c r="O210" s="110">
        <f>Sheet1!F65</f>
        <v>1.3222986734162188</v>
      </c>
    </row>
    <row r="211" spans="1:15" ht="12.75">
      <c r="A211">
        <v>23.5</v>
      </c>
      <c r="B211" s="110">
        <f t="shared" si="8"/>
        <v>1012.2394423941068</v>
      </c>
      <c r="C211" s="110">
        <f>A211*Sheet1!D29</f>
        <v>282</v>
      </c>
      <c r="E211" s="110">
        <f t="shared" si="7"/>
        <v>730.2394423941068</v>
      </c>
      <c r="O211" s="110">
        <f>Sheet1!F65</f>
        <v>1.3222986734162188</v>
      </c>
    </row>
    <row r="212" spans="1:15" ht="12.75">
      <c r="A212">
        <v>24</v>
      </c>
      <c r="B212" s="110">
        <f t="shared" si="8"/>
        <v>1049.6440358877421</v>
      </c>
      <c r="C212" s="110">
        <f>A212*Sheet1!D29</f>
        <v>288</v>
      </c>
      <c r="E212" s="110">
        <f t="shared" si="7"/>
        <v>761.644035887742</v>
      </c>
      <c r="O212" s="110">
        <f>Sheet1!F65</f>
        <v>1.3222986734162188</v>
      </c>
    </row>
    <row r="213" spans="1:15" ht="12.75">
      <c r="A213">
        <v>24.5</v>
      </c>
      <c r="B213" s="110">
        <f t="shared" si="8"/>
        <v>1087.7097787180853</v>
      </c>
      <c r="C213" s="110">
        <f>A213*Sheet1!D29</f>
        <v>294</v>
      </c>
      <c r="E213" s="110">
        <f t="shared" si="7"/>
        <v>793.7097787180853</v>
      </c>
      <c r="O213" s="110">
        <f>Sheet1!F65</f>
        <v>1.3222986734162188</v>
      </c>
    </row>
    <row r="214" spans="1:15" ht="12.75">
      <c r="A214">
        <v>25</v>
      </c>
      <c r="B214" s="110">
        <f t="shared" si="8"/>
        <v>1126.4366708851367</v>
      </c>
      <c r="C214" s="110">
        <f>A214*Sheet1!D29</f>
        <v>300</v>
      </c>
      <c r="E214" s="110">
        <f t="shared" si="7"/>
        <v>826.4366708851368</v>
      </c>
      <c r="O214" s="110">
        <f>Sheet1!F65</f>
        <v>1.3222986734162188</v>
      </c>
    </row>
    <row r="215" spans="1:15" ht="12.75">
      <c r="A215">
        <v>25.5</v>
      </c>
      <c r="B215" s="110">
        <f t="shared" si="8"/>
        <v>1165.8247123888964</v>
      </c>
      <c r="C215" s="110">
        <f>A215*Sheet1!D29</f>
        <v>306</v>
      </c>
      <c r="E215" s="110">
        <f t="shared" si="7"/>
        <v>859.8247123888963</v>
      </c>
      <c r="O215" s="110">
        <f>Sheet1!F65</f>
        <v>1.3222986734162188</v>
      </c>
    </row>
    <row r="216" spans="1:15" ht="12.75">
      <c r="A216">
        <v>26</v>
      </c>
      <c r="B216" s="110">
        <f t="shared" si="8"/>
        <v>1205.8739032293638</v>
      </c>
      <c r="C216" s="110">
        <f>A216*Sheet1!D29</f>
        <v>312</v>
      </c>
      <c r="E216" s="110">
        <f t="shared" si="7"/>
        <v>893.8739032293639</v>
      </c>
      <c r="O216" s="110">
        <f>Sheet1!F65</f>
        <v>1.3222986734162188</v>
      </c>
    </row>
    <row r="217" spans="1:15" ht="12.75">
      <c r="A217">
        <v>26.5</v>
      </c>
      <c r="B217" s="110">
        <f t="shared" si="8"/>
        <v>1246.5842434065396</v>
      </c>
      <c r="C217" s="110">
        <f>A217*Sheet1!D29</f>
        <v>318</v>
      </c>
      <c r="E217" s="110">
        <f t="shared" si="7"/>
        <v>928.5842434065396</v>
      </c>
      <c r="O217" s="110">
        <f>Sheet1!F65</f>
        <v>1.3222986734162188</v>
      </c>
    </row>
    <row r="218" spans="1:15" ht="12.75">
      <c r="A218">
        <v>27</v>
      </c>
      <c r="B218" s="110">
        <f t="shared" si="8"/>
        <v>1287.9557329204235</v>
      </c>
      <c r="C218" s="110">
        <f>A218*Sheet1!D29</f>
        <v>324</v>
      </c>
      <c r="E218" s="110">
        <f t="shared" si="7"/>
        <v>963.9557329204234</v>
      </c>
      <c r="O218" s="110">
        <f>Sheet1!F65</f>
        <v>1.3222986734162188</v>
      </c>
    </row>
    <row r="219" spans="1:15" ht="12.75">
      <c r="A219">
        <v>27.5</v>
      </c>
      <c r="B219" s="110">
        <f t="shared" si="8"/>
        <v>1329.9883717710154</v>
      </c>
      <c r="C219" s="110">
        <f>A219*Sheet1!D29</f>
        <v>330</v>
      </c>
      <c r="E219" s="110">
        <f t="shared" si="7"/>
        <v>999.9883717710154</v>
      </c>
      <c r="O219" s="110">
        <f>Sheet1!F65</f>
        <v>1.3222986734162188</v>
      </c>
    </row>
    <row r="220" spans="1:15" ht="12.75">
      <c r="A220">
        <v>28</v>
      </c>
      <c r="B220" s="110">
        <f t="shared" si="8"/>
        <v>1372.6821599583154</v>
      </c>
      <c r="C220" s="110">
        <f>A220*Sheet1!D29</f>
        <v>336</v>
      </c>
      <c r="E220" s="110">
        <f t="shared" si="7"/>
        <v>1036.6821599583154</v>
      </c>
      <c r="O220" s="110">
        <f>Sheet1!F65</f>
        <v>1.3222986734162188</v>
      </c>
    </row>
    <row r="221" spans="1:15" ht="12.75">
      <c r="A221">
        <v>28.5</v>
      </c>
      <c r="B221" s="110">
        <f t="shared" si="8"/>
        <v>1416.0370974823236</v>
      </c>
      <c r="C221" s="110">
        <f>A221*Sheet1!D29</f>
        <v>342</v>
      </c>
      <c r="E221" s="110">
        <f t="shared" si="7"/>
        <v>1074.0370974823236</v>
      </c>
      <c r="O221" s="110">
        <f>Sheet1!F65</f>
        <v>1.3222986734162188</v>
      </c>
    </row>
    <row r="222" spans="1:15" ht="12.75">
      <c r="A222">
        <v>29</v>
      </c>
      <c r="B222" s="110">
        <f t="shared" si="8"/>
        <v>1460.05318434304</v>
      </c>
      <c r="C222" s="110">
        <f>A222*Sheet1!D29</f>
        <v>348</v>
      </c>
      <c r="E222" s="110">
        <f t="shared" si="7"/>
        <v>1112.05318434304</v>
      </c>
      <c r="O222" s="110">
        <f>Sheet1!F65</f>
        <v>1.3222986734162188</v>
      </c>
    </row>
    <row r="223" spans="1:15" ht="12.75">
      <c r="A223">
        <v>29.5</v>
      </c>
      <c r="B223" s="110">
        <f t="shared" si="8"/>
        <v>1504.7304205404644</v>
      </c>
      <c r="C223" s="110">
        <f>A223*Sheet1!D29</f>
        <v>354</v>
      </c>
      <c r="E223" s="110">
        <f t="shared" si="7"/>
        <v>1150.7304205404644</v>
      </c>
      <c r="O223" s="110">
        <f>Sheet1!F65</f>
        <v>1.3222986734162188</v>
      </c>
    </row>
    <row r="224" spans="1:15" ht="12.75">
      <c r="A224">
        <v>30</v>
      </c>
      <c r="B224" s="110">
        <f t="shared" si="8"/>
        <v>1550.068806074597</v>
      </c>
      <c r="C224" s="110">
        <f>A224*Sheet1!D29</f>
        <v>360</v>
      </c>
      <c r="E224" s="110">
        <f t="shared" si="7"/>
        <v>1190.068806074597</v>
      </c>
      <c r="O224" s="110">
        <f>Sheet1!F65</f>
        <v>1.3222986734162188</v>
      </c>
    </row>
    <row r="225" spans="1:15" ht="12.75">
      <c r="A225">
        <v>30.5</v>
      </c>
      <c r="B225" s="110">
        <f t="shared" si="8"/>
        <v>1596.0683409454375</v>
      </c>
      <c r="C225" s="110">
        <f>A225*Sheet1!D29</f>
        <v>366</v>
      </c>
      <c r="E225" s="110">
        <f t="shared" si="7"/>
        <v>1230.0683409454375</v>
      </c>
      <c r="O225" s="110">
        <f>Sheet1!F65</f>
        <v>1.3222986734162188</v>
      </c>
    </row>
    <row r="226" spans="1:15" ht="12.75">
      <c r="A226">
        <v>31</v>
      </c>
      <c r="B226" s="110">
        <f t="shared" si="8"/>
        <v>1642.7290251529862</v>
      </c>
      <c r="C226" s="110">
        <f>A226*Sheet1!D29</f>
        <v>372</v>
      </c>
      <c r="E226" s="110">
        <f t="shared" si="7"/>
        <v>1270.7290251529862</v>
      </c>
      <c r="O226" s="110">
        <f>Sheet1!F65</f>
        <v>1.3222986734162188</v>
      </c>
    </row>
    <row r="227" spans="1:15" ht="12.75">
      <c r="A227">
        <v>31.5</v>
      </c>
      <c r="B227" s="110">
        <f t="shared" si="8"/>
        <v>1690.050858697243</v>
      </c>
      <c r="C227" s="110">
        <f>A227*Sheet1!D29</f>
        <v>378</v>
      </c>
      <c r="E227" s="110">
        <f t="shared" si="7"/>
        <v>1312.050858697243</v>
      </c>
      <c r="O227" s="110">
        <f>Sheet1!F65</f>
        <v>1.3222986734162188</v>
      </c>
    </row>
    <row r="228" spans="1:15" ht="12.75">
      <c r="A228">
        <v>32</v>
      </c>
      <c r="B228" s="110">
        <f t="shared" si="8"/>
        <v>1738.033841578208</v>
      </c>
      <c r="C228" s="110">
        <f>A228*Sheet1!D29</f>
        <v>384</v>
      </c>
      <c r="E228" s="110">
        <f t="shared" si="7"/>
        <v>1354.033841578208</v>
      </c>
      <c r="O228" s="110">
        <f>Sheet1!F65</f>
        <v>1.3222986734162188</v>
      </c>
    </row>
    <row r="229" spans="1:15" ht="12.75">
      <c r="A229">
        <v>32.5</v>
      </c>
      <c r="B229" s="110">
        <f t="shared" si="8"/>
        <v>1786.6779737958811</v>
      </c>
      <c r="C229" s="110">
        <f>A229*Sheet1!D29</f>
        <v>390</v>
      </c>
      <c r="E229" s="110">
        <f t="shared" si="7"/>
        <v>1396.6779737958811</v>
      </c>
      <c r="O229" s="110">
        <f>Sheet1!F65</f>
        <v>1.3222986734162188</v>
      </c>
    </row>
    <row r="230" spans="1:15" ht="12.75">
      <c r="A230">
        <v>33</v>
      </c>
      <c r="B230" s="110">
        <f t="shared" si="8"/>
        <v>1835.9832553502622</v>
      </c>
      <c r="C230" s="110">
        <f>A230*Sheet1!D29</f>
        <v>396</v>
      </c>
      <c r="E230" s="110">
        <f t="shared" si="7"/>
        <v>1439.9832553502622</v>
      </c>
      <c r="O230" s="110">
        <f>Sheet1!F65</f>
        <v>1.3222986734162188</v>
      </c>
    </row>
    <row r="231" spans="1:15" ht="12.75">
      <c r="A231">
        <v>33.5</v>
      </c>
      <c r="B231" s="110">
        <f t="shared" si="8"/>
        <v>1885.9496862413514</v>
      </c>
      <c r="C231" s="110">
        <f>A231*Sheet1!D29</f>
        <v>402</v>
      </c>
      <c r="E231" s="110">
        <f t="shared" si="7"/>
        <v>1483.9496862413514</v>
      </c>
      <c r="O231" s="110">
        <f>Sheet1!F65</f>
        <v>1.3222986734162188</v>
      </c>
    </row>
    <row r="232" spans="1:15" ht="12.75">
      <c r="A232">
        <v>34</v>
      </c>
      <c r="B232" s="110">
        <f t="shared" si="8"/>
        <v>1936.577266469149</v>
      </c>
      <c r="C232" s="110">
        <f>A232*Sheet1!D29</f>
        <v>408</v>
      </c>
      <c r="E232" s="110">
        <f t="shared" si="7"/>
        <v>1528.577266469149</v>
      </c>
      <c r="O232" s="110">
        <f>Sheet1!F65</f>
        <v>1.3222986734162188</v>
      </c>
    </row>
    <row r="233" spans="1:15" ht="12.75">
      <c r="A233">
        <v>34.5</v>
      </c>
      <c r="B233" s="110">
        <f t="shared" si="8"/>
        <v>1987.8659960336545</v>
      </c>
      <c r="C233" s="110">
        <f>A233*Sheet1!D29</f>
        <v>414</v>
      </c>
      <c r="E233" s="110">
        <f t="shared" si="7"/>
        <v>1573.8659960336545</v>
      </c>
      <c r="O233" s="110">
        <f>Sheet1!F65</f>
        <v>1.3222986734162188</v>
      </c>
    </row>
    <row r="234" spans="1:15" ht="12.75">
      <c r="A234">
        <v>35</v>
      </c>
      <c r="B234" s="110">
        <f t="shared" si="8"/>
        <v>2039.815874934868</v>
      </c>
      <c r="C234" s="110">
        <f>A234*Sheet1!D29</f>
        <v>420</v>
      </c>
      <c r="E234" s="110">
        <f t="shared" si="7"/>
        <v>1619.815874934868</v>
      </c>
      <c r="O234" s="110">
        <f>Sheet1!F65</f>
        <v>1.3222986734162188</v>
      </c>
    </row>
    <row r="235" spans="1:15" ht="12.75">
      <c r="A235">
        <v>35.5</v>
      </c>
      <c r="B235" s="110">
        <f t="shared" si="8"/>
        <v>2092.42690317279</v>
      </c>
      <c r="C235" s="110">
        <f>A235*Sheet1!D29</f>
        <v>426</v>
      </c>
      <c r="E235" s="110">
        <f t="shared" si="7"/>
        <v>1666.4269031727897</v>
      </c>
      <c r="O235" s="110">
        <f>Sheet1!F65</f>
        <v>1.3222986734162188</v>
      </c>
    </row>
    <row r="236" spans="1:15" ht="12.75">
      <c r="A236">
        <v>36</v>
      </c>
      <c r="B236" s="110">
        <f t="shared" si="8"/>
        <v>2145.6990807474194</v>
      </c>
      <c r="C236" s="110">
        <f>A236*Sheet1!D29</f>
        <v>432</v>
      </c>
      <c r="E236" s="110">
        <f t="shared" si="7"/>
        <v>1713.6990807474194</v>
      </c>
      <c r="O236" s="110">
        <f>Sheet1!F65</f>
        <v>1.3222986734162188</v>
      </c>
    </row>
    <row r="237" spans="1:15" ht="12.75">
      <c r="A237">
        <v>36.5</v>
      </c>
      <c r="B237" s="110">
        <f t="shared" si="8"/>
        <v>2199.6324076587575</v>
      </c>
      <c r="C237" s="110">
        <f>A237*Sheet1!D29</f>
        <v>438</v>
      </c>
      <c r="E237" s="110">
        <f t="shared" si="7"/>
        <v>1761.6324076587575</v>
      </c>
      <c r="O237" s="110">
        <f>Sheet1!F65</f>
        <v>1.3222986734162188</v>
      </c>
    </row>
    <row r="238" spans="1:15" ht="12.75">
      <c r="A238">
        <v>37</v>
      </c>
      <c r="B238" s="110">
        <f t="shared" si="8"/>
        <v>2254.226883906804</v>
      </c>
      <c r="C238" s="110">
        <f>A238*Sheet1!D29</f>
        <v>444</v>
      </c>
      <c r="E238" s="110">
        <f t="shared" si="7"/>
        <v>1810.2268839068036</v>
      </c>
      <c r="O238" s="110">
        <f>Sheet1!F65</f>
        <v>1.3222986734162188</v>
      </c>
    </row>
    <row r="239" spans="1:15" ht="12.75">
      <c r="A239">
        <v>37.5</v>
      </c>
      <c r="B239" s="110">
        <f t="shared" si="8"/>
        <v>2309.4825094915577</v>
      </c>
      <c r="C239" s="110">
        <f>A239*Sheet1!D29</f>
        <v>450</v>
      </c>
      <c r="E239" s="110">
        <f t="shared" si="7"/>
        <v>1859.4825094915577</v>
      </c>
      <c r="O239" s="110">
        <f>Sheet1!F65</f>
        <v>1.3222986734162188</v>
      </c>
    </row>
    <row r="240" spans="1:15" ht="12.75">
      <c r="A240">
        <v>38</v>
      </c>
      <c r="B240" s="110">
        <f t="shared" si="8"/>
        <v>2365.39928441302</v>
      </c>
      <c r="C240" s="110">
        <f>A240*Sheet1!D29</f>
        <v>456</v>
      </c>
      <c r="E240" s="110">
        <f t="shared" si="7"/>
        <v>1909.3992844130198</v>
      </c>
      <c r="O240" s="110">
        <f>Sheet1!F65</f>
        <v>1.3222986734162188</v>
      </c>
    </row>
    <row r="241" spans="1:15" ht="12.75">
      <c r="A241">
        <v>38.5</v>
      </c>
      <c r="B241" s="110">
        <f t="shared" si="8"/>
        <v>2421.97720867119</v>
      </c>
      <c r="C241" s="110">
        <f>A241*Sheet1!D29</f>
        <v>462</v>
      </c>
      <c r="E241" s="110">
        <f t="shared" si="7"/>
        <v>1959.9772086711903</v>
      </c>
      <c r="O241" s="110">
        <f>Sheet1!F65</f>
        <v>1.3222986734162188</v>
      </c>
    </row>
    <row r="242" spans="1:15" ht="12.75">
      <c r="A242">
        <v>39</v>
      </c>
      <c r="B242" s="110">
        <f t="shared" si="8"/>
        <v>2479.2162822660684</v>
      </c>
      <c r="C242" s="110">
        <f>A242*Sheet1!D29</f>
        <v>468</v>
      </c>
      <c r="E242" s="110">
        <f t="shared" si="7"/>
        <v>2011.2162822660687</v>
      </c>
      <c r="O242" s="110">
        <f>Sheet1!F65</f>
        <v>1.3222986734162188</v>
      </c>
    </row>
    <row r="243" spans="1:15" ht="12.75">
      <c r="A243">
        <v>39.5</v>
      </c>
      <c r="B243" s="110">
        <f t="shared" si="8"/>
        <v>2537.1165051976554</v>
      </c>
      <c r="C243" s="110">
        <f>A243*Sheet1!D29</f>
        <v>474</v>
      </c>
      <c r="E243" s="110">
        <f t="shared" si="7"/>
        <v>2063.1165051976554</v>
      </c>
      <c r="O243" s="110">
        <f>Sheet1!F65</f>
        <v>1.3222986734162188</v>
      </c>
    </row>
    <row r="244" spans="1:15" ht="12.75">
      <c r="A244">
        <v>40</v>
      </c>
      <c r="B244" s="110">
        <f t="shared" si="8"/>
        <v>2595.67787746595</v>
      </c>
      <c r="C244" s="110">
        <f>A244*Sheet1!D29</f>
        <v>480</v>
      </c>
      <c r="E244" s="110">
        <f t="shared" si="7"/>
        <v>2115.67787746595</v>
      </c>
      <c r="O244" s="110">
        <f>Sheet1!F65</f>
        <v>1.3222986734162188</v>
      </c>
    </row>
    <row r="245" spans="1:15" ht="12.75">
      <c r="A245">
        <v>40.5</v>
      </c>
      <c r="B245" s="110">
        <f t="shared" si="8"/>
        <v>2654.900399070953</v>
      </c>
      <c r="C245" s="110">
        <f>A245*Sheet1!D29</f>
        <v>486</v>
      </c>
      <c r="E245" s="110">
        <f t="shared" si="7"/>
        <v>2168.900399070953</v>
      </c>
      <c r="O245" s="110">
        <f>Sheet1!F65</f>
        <v>1.3222986734162188</v>
      </c>
    </row>
    <row r="246" spans="1:15" ht="12.75">
      <c r="A246">
        <v>41</v>
      </c>
      <c r="B246" s="110">
        <f t="shared" si="8"/>
        <v>2714.784070012664</v>
      </c>
      <c r="C246" s="110">
        <f>A246*Sheet1!D29</f>
        <v>492</v>
      </c>
      <c r="E246" s="110">
        <f t="shared" si="7"/>
        <v>2222.784070012664</v>
      </c>
      <c r="O246" s="110">
        <f>Sheet1!F65</f>
        <v>1.3222986734162188</v>
      </c>
    </row>
    <row r="247" spans="1:15" ht="12.75">
      <c r="A247">
        <v>41.5</v>
      </c>
      <c r="B247" s="110">
        <f t="shared" si="8"/>
        <v>2775.3288902910826</v>
      </c>
      <c r="C247" s="110">
        <f>A247*Sheet1!D29</f>
        <v>498</v>
      </c>
      <c r="E247" s="110">
        <f t="shared" si="7"/>
        <v>2277.3288902910826</v>
      </c>
      <c r="O247" s="110">
        <f>Sheet1!F65</f>
        <v>1.3222986734162188</v>
      </c>
    </row>
    <row r="248" spans="1:15" ht="12.75">
      <c r="A248">
        <v>42</v>
      </c>
      <c r="B248" s="110">
        <f t="shared" si="8"/>
        <v>2836.53485990621</v>
      </c>
      <c r="C248" s="110">
        <f>A248*Sheet1!D29</f>
        <v>504</v>
      </c>
      <c r="E248" s="110">
        <f t="shared" si="7"/>
        <v>2332.53485990621</v>
      </c>
      <c r="O248" s="110">
        <f>Sheet1!F65</f>
        <v>1.3222986734162188</v>
      </c>
    </row>
    <row r="249" spans="1:15" ht="12.75">
      <c r="A249">
        <v>42.5</v>
      </c>
      <c r="B249" s="110">
        <f t="shared" si="8"/>
        <v>2898.401978858045</v>
      </c>
      <c r="C249" s="110">
        <f>A249*Sheet1!D29</f>
        <v>510</v>
      </c>
      <c r="E249" s="110">
        <f t="shared" si="7"/>
        <v>2388.401978858045</v>
      </c>
      <c r="O249" s="110">
        <f>Sheet1!F65</f>
        <v>1.3222986734162188</v>
      </c>
    </row>
    <row r="250" spans="1:15" ht="12.75">
      <c r="A250">
        <v>43</v>
      </c>
      <c r="B250" s="110">
        <f t="shared" si="8"/>
        <v>2960.9302471465885</v>
      </c>
      <c r="C250" s="110">
        <f>A250*Sheet1!D29</f>
        <v>516</v>
      </c>
      <c r="E250" s="110">
        <f t="shared" si="7"/>
        <v>2444.9302471465885</v>
      </c>
      <c r="O250" s="110">
        <f>Sheet1!F65</f>
        <v>1.3222986734162188</v>
      </c>
    </row>
    <row r="251" spans="1:15" ht="12.75">
      <c r="A251">
        <v>43.5</v>
      </c>
      <c r="B251" s="110">
        <f t="shared" si="8"/>
        <v>3024.11966477184</v>
      </c>
      <c r="C251" s="110">
        <f>A251*Sheet1!D29</f>
        <v>522</v>
      </c>
      <c r="E251" s="110">
        <f t="shared" si="7"/>
        <v>2502.11966477184</v>
      </c>
      <c r="O251" s="110">
        <f>Sheet1!F65</f>
        <v>1.3222986734162188</v>
      </c>
    </row>
    <row r="252" spans="1:15" ht="12.75">
      <c r="A252">
        <v>44</v>
      </c>
      <c r="B252" s="110">
        <f t="shared" si="8"/>
        <v>3087.9702317337997</v>
      </c>
      <c r="C252" s="110">
        <f>A252*Sheet1!D29</f>
        <v>528</v>
      </c>
      <c r="E252" s="110">
        <f t="shared" si="7"/>
        <v>2559.9702317337997</v>
      </c>
      <c r="O252" s="110">
        <f>Sheet1!F65</f>
        <v>1.3222986734162188</v>
      </c>
    </row>
    <row r="253" spans="1:15" ht="12.75">
      <c r="A253">
        <v>44.5</v>
      </c>
      <c r="B253" s="110">
        <f t="shared" si="8"/>
        <v>3152.4819480324672</v>
      </c>
      <c r="C253" s="110">
        <f>A253*Sheet1!D29</f>
        <v>534</v>
      </c>
      <c r="E253" s="110">
        <f t="shared" si="7"/>
        <v>2618.4819480324672</v>
      </c>
      <c r="O253" s="110">
        <f>Sheet1!F65</f>
        <v>1.3222986734162188</v>
      </c>
    </row>
    <row r="254" spans="1:15" ht="12.75">
      <c r="A254">
        <v>45</v>
      </c>
      <c r="B254" s="110">
        <f t="shared" si="8"/>
        <v>3217.654813667843</v>
      </c>
      <c r="C254" s="110">
        <f>A254*Sheet1!D29</f>
        <v>540</v>
      </c>
      <c r="E254" s="110">
        <f t="shared" si="7"/>
        <v>2677.654813667843</v>
      </c>
      <c r="O254" s="110">
        <f>Sheet1!F65</f>
        <v>1.3222986734162188</v>
      </c>
    </row>
    <row r="255" spans="1:15" ht="12.75">
      <c r="A255">
        <v>45.5</v>
      </c>
      <c r="B255" s="110">
        <f t="shared" si="8"/>
        <v>3283.488828639927</v>
      </c>
      <c r="C255" s="110">
        <f>A255*Sheet1!D29</f>
        <v>546</v>
      </c>
      <c r="E255" s="110">
        <f t="shared" si="7"/>
        <v>2737.488828639927</v>
      </c>
      <c r="O255" s="110">
        <f>Sheet1!F65</f>
        <v>1.3222986734162188</v>
      </c>
    </row>
    <row r="256" spans="1:15" ht="12.75">
      <c r="A256">
        <v>46</v>
      </c>
      <c r="B256" s="110">
        <f t="shared" si="8"/>
        <v>3349.983992948719</v>
      </c>
      <c r="C256" s="110">
        <f>A256*Sheet1!D29</f>
        <v>552</v>
      </c>
      <c r="E256" s="110">
        <f t="shared" si="7"/>
        <v>2797.983992948719</v>
      </c>
      <c r="O256" s="110">
        <f>Sheet1!F65</f>
        <v>1.3222986734162188</v>
      </c>
    </row>
    <row r="257" spans="1:15" ht="12.75">
      <c r="A257">
        <v>46.5</v>
      </c>
      <c r="B257" s="110">
        <f t="shared" si="8"/>
        <v>3417.140306594219</v>
      </c>
      <c r="C257" s="110">
        <f>A257*Sheet1!D29</f>
        <v>558</v>
      </c>
      <c r="E257" s="110">
        <f t="shared" si="7"/>
        <v>2859.140306594219</v>
      </c>
      <c r="O257" s="110">
        <f>Sheet1!F65</f>
        <v>1.3222986734162188</v>
      </c>
    </row>
    <row r="258" spans="1:15" ht="12.75">
      <c r="A258">
        <v>47</v>
      </c>
      <c r="B258" s="110">
        <f t="shared" si="8"/>
        <v>3484.9577695764274</v>
      </c>
      <c r="C258" s="110">
        <f>A258*Sheet1!D29</f>
        <v>564</v>
      </c>
      <c r="E258" s="110">
        <f t="shared" si="7"/>
        <v>2920.9577695764274</v>
      </c>
      <c r="O258" s="110">
        <f>Sheet1!F65</f>
        <v>1.3222986734162188</v>
      </c>
    </row>
    <row r="259" spans="1:15" ht="12.75">
      <c r="A259">
        <v>47.5</v>
      </c>
      <c r="B259" s="110">
        <f t="shared" si="8"/>
        <v>3553.4363818953434</v>
      </c>
      <c r="C259" s="110">
        <f>A259*Sheet1!D29</f>
        <v>570</v>
      </c>
      <c r="E259" s="110">
        <f t="shared" si="7"/>
        <v>2983.4363818953434</v>
      </c>
      <c r="O259" s="110">
        <f>Sheet1!F65</f>
        <v>1.3222986734162188</v>
      </c>
    </row>
    <row r="260" spans="1:15" ht="12.75">
      <c r="A260">
        <v>48</v>
      </c>
      <c r="B260" s="110">
        <f t="shared" si="8"/>
        <v>3622.576143550968</v>
      </c>
      <c r="C260" s="110">
        <f>A260*Sheet1!D29</f>
        <v>576</v>
      </c>
      <c r="E260" s="110">
        <f t="shared" si="7"/>
        <v>3046.576143550968</v>
      </c>
      <c r="O260" s="110">
        <f>Sheet1!F65</f>
        <v>1.3222986734162188</v>
      </c>
    </row>
    <row r="261" spans="1:15" ht="12.75">
      <c r="A261">
        <v>48.5</v>
      </c>
      <c r="B261" s="110">
        <f t="shared" si="8"/>
        <v>3692.377054543301</v>
      </c>
      <c r="C261" s="110">
        <f>A261*Sheet1!D29</f>
        <v>582</v>
      </c>
      <c r="E261" s="110">
        <f t="shared" si="7"/>
        <v>3110.377054543301</v>
      </c>
      <c r="O261" s="110">
        <f>Sheet1!F65</f>
        <v>1.3222986734162188</v>
      </c>
    </row>
    <row r="262" spans="1:15" ht="12.75">
      <c r="A262">
        <v>49</v>
      </c>
      <c r="B262" s="110">
        <f t="shared" si="8"/>
        <v>3762.8391148723413</v>
      </c>
      <c r="C262" s="110">
        <f>A262*Sheet1!D29</f>
        <v>588</v>
      </c>
      <c r="E262" s="110">
        <f aca="true" t="shared" si="9" ref="E262:E325">(A262*A262)*O262</f>
        <v>3174.8391148723413</v>
      </c>
      <c r="O262" s="110">
        <f>Sheet1!F65</f>
        <v>1.3222986734162188</v>
      </c>
    </row>
    <row r="263" spans="1:15" ht="12.75">
      <c r="A263">
        <v>49.5</v>
      </c>
      <c r="B263" s="110">
        <f t="shared" si="8"/>
        <v>3833.96232453809</v>
      </c>
      <c r="C263" s="110">
        <f>A263*Sheet1!D29</f>
        <v>594</v>
      </c>
      <c r="E263" s="110">
        <f t="shared" si="9"/>
        <v>3239.96232453809</v>
      </c>
      <c r="O263" s="110">
        <f>Sheet1!F65</f>
        <v>1.3222986734162188</v>
      </c>
    </row>
    <row r="264" spans="1:15" ht="12.75">
      <c r="A264">
        <v>50</v>
      </c>
      <c r="B264" s="110">
        <f aca="true" t="shared" si="10" ref="B264:B327">C264+E264</f>
        <v>3905.746683540547</v>
      </c>
      <c r="C264" s="110">
        <f>A264*Sheet1!D29</f>
        <v>600</v>
      </c>
      <c r="E264" s="110">
        <f t="shared" si="9"/>
        <v>3305.746683540547</v>
      </c>
      <c r="O264" s="110">
        <f>Sheet1!F65</f>
        <v>1.3222986734162188</v>
      </c>
    </row>
    <row r="265" spans="1:15" ht="12.75">
      <c r="A265">
        <v>51</v>
      </c>
      <c r="B265" s="110">
        <f t="shared" si="10"/>
        <v>4051.298849555585</v>
      </c>
      <c r="C265" s="110">
        <f>A265*Sheet1!D29</f>
        <v>612</v>
      </c>
      <c r="E265" s="110">
        <f t="shared" si="9"/>
        <v>3439.298849555585</v>
      </c>
      <c r="O265" s="110">
        <f>Sheet1!F65</f>
        <v>1.3222986734162188</v>
      </c>
    </row>
    <row r="266" spans="1:15" ht="12.75">
      <c r="A266">
        <v>52</v>
      </c>
      <c r="B266" s="110">
        <f t="shared" si="10"/>
        <v>4199.495612917455</v>
      </c>
      <c r="C266" s="110">
        <f>A266*Sheet1!D29</f>
        <v>624</v>
      </c>
      <c r="E266" s="110">
        <f t="shared" si="9"/>
        <v>3575.4956129174557</v>
      </c>
      <c r="O266" s="110">
        <f>Sheet1!F65</f>
        <v>1.3222986734162188</v>
      </c>
    </row>
    <row r="267" spans="1:15" ht="12.75">
      <c r="A267">
        <v>53</v>
      </c>
      <c r="B267" s="110">
        <f t="shared" si="10"/>
        <v>4350.336973626158</v>
      </c>
      <c r="C267" s="110">
        <f>A267*Sheet1!D29</f>
        <v>636</v>
      </c>
      <c r="E267" s="110">
        <f t="shared" si="9"/>
        <v>3714.3369736261584</v>
      </c>
      <c r="O267" s="110">
        <f>Sheet1!F65</f>
        <v>1.3222986734162188</v>
      </c>
    </row>
    <row r="268" spans="1:15" ht="12.75">
      <c r="A268">
        <v>54</v>
      </c>
      <c r="B268" s="110">
        <f t="shared" si="10"/>
        <v>4503.822931681694</v>
      </c>
      <c r="C268" s="110">
        <f>A268*Sheet1!D29</f>
        <v>648</v>
      </c>
      <c r="E268" s="110">
        <f t="shared" si="9"/>
        <v>3855.8229316816937</v>
      </c>
      <c r="O268" s="110">
        <f>Sheet1!F65</f>
        <v>1.3222986734162188</v>
      </c>
    </row>
    <row r="269" spans="1:15" ht="12.75">
      <c r="A269">
        <v>55</v>
      </c>
      <c r="B269" s="110">
        <f t="shared" si="10"/>
        <v>4659.953487084062</v>
      </c>
      <c r="C269" s="110">
        <f>A269*Sheet1!D29</f>
        <v>660</v>
      </c>
      <c r="E269" s="110">
        <f t="shared" si="9"/>
        <v>3999.9534870840616</v>
      </c>
      <c r="O269" s="110">
        <f>Sheet1!F65</f>
        <v>1.3222986734162188</v>
      </c>
    </row>
    <row r="270" spans="1:15" ht="12.75">
      <c r="A270">
        <v>56</v>
      </c>
      <c r="B270" s="110">
        <f t="shared" si="10"/>
        <v>4818.728639833262</v>
      </c>
      <c r="C270" s="110">
        <f>A270*Sheet1!D29</f>
        <v>672</v>
      </c>
      <c r="E270" s="110">
        <f t="shared" si="9"/>
        <v>4146.728639833262</v>
      </c>
      <c r="O270" s="110">
        <f>Sheet1!F65</f>
        <v>1.3222986734162188</v>
      </c>
    </row>
    <row r="271" spans="1:15" ht="12.75">
      <c r="A271">
        <v>57</v>
      </c>
      <c r="B271" s="110">
        <f t="shared" si="10"/>
        <v>4980.148389929294</v>
      </c>
      <c r="C271" s="110">
        <f>A271*Sheet1!D29</f>
        <v>684</v>
      </c>
      <c r="E271" s="110">
        <f t="shared" si="9"/>
        <v>4296.148389929294</v>
      </c>
      <c r="O271" s="110">
        <f>Sheet1!F65</f>
        <v>1.3222986734162188</v>
      </c>
    </row>
    <row r="272" spans="1:15" ht="12.75">
      <c r="A272">
        <v>58</v>
      </c>
      <c r="B272" s="110">
        <f t="shared" si="10"/>
        <v>5144.21273737216</v>
      </c>
      <c r="C272" s="110">
        <f>A272*Sheet1!D29</f>
        <v>696</v>
      </c>
      <c r="E272" s="110">
        <f t="shared" si="9"/>
        <v>4448.21273737216</v>
      </c>
      <c r="O272" s="110">
        <f>Sheet1!F65</f>
        <v>1.3222986734162188</v>
      </c>
    </row>
    <row r="273" spans="1:15" ht="12.75">
      <c r="A273">
        <v>59</v>
      </c>
      <c r="B273" s="110">
        <f t="shared" si="10"/>
        <v>5310.9216821618575</v>
      </c>
      <c r="C273" s="110">
        <f>A273*Sheet1!D29</f>
        <v>708</v>
      </c>
      <c r="E273" s="110">
        <f t="shared" si="9"/>
        <v>4602.9216821618575</v>
      </c>
      <c r="O273" s="110">
        <f>Sheet1!F65</f>
        <v>1.3222986734162188</v>
      </c>
    </row>
    <row r="274" spans="1:15" ht="12.75">
      <c r="A274">
        <v>60</v>
      </c>
      <c r="B274" s="110">
        <f t="shared" si="10"/>
        <v>5480.275224298388</v>
      </c>
      <c r="C274" s="110">
        <f>A274*Sheet1!D29</f>
        <v>720</v>
      </c>
      <c r="E274" s="110">
        <f t="shared" si="9"/>
        <v>4760.275224298388</v>
      </c>
      <c r="O274" s="110">
        <f>Sheet1!F65</f>
        <v>1.3222986734162188</v>
      </c>
    </row>
    <row r="275" spans="1:15" ht="12.75">
      <c r="A275">
        <v>61</v>
      </c>
      <c r="B275" s="110">
        <f t="shared" si="10"/>
        <v>5652.27336378175</v>
      </c>
      <c r="C275" s="110">
        <f>A275*Sheet1!D29</f>
        <v>732</v>
      </c>
      <c r="E275" s="110">
        <f t="shared" si="9"/>
        <v>4920.27336378175</v>
      </c>
      <c r="O275" s="110">
        <f>Sheet1!F65</f>
        <v>1.3222986734162188</v>
      </c>
    </row>
    <row r="276" spans="1:15" ht="12.75">
      <c r="A276">
        <v>62</v>
      </c>
      <c r="B276" s="110">
        <f t="shared" si="10"/>
        <v>5826.916100611945</v>
      </c>
      <c r="C276" s="110">
        <f>A276*Sheet1!D29</f>
        <v>744</v>
      </c>
      <c r="E276" s="110">
        <f t="shared" si="9"/>
        <v>5082.916100611945</v>
      </c>
      <c r="O276" s="110">
        <f>Sheet1!F65</f>
        <v>1.3222986734162188</v>
      </c>
    </row>
    <row r="277" spans="1:15" ht="12.75">
      <c r="A277">
        <v>63</v>
      </c>
      <c r="B277" s="110">
        <f t="shared" si="10"/>
        <v>6004.203434788972</v>
      </c>
      <c r="C277" s="110">
        <f>A277*Sheet1!D29</f>
        <v>756</v>
      </c>
      <c r="E277" s="110">
        <f t="shared" si="9"/>
        <v>5248.203434788972</v>
      </c>
      <c r="O277" s="110">
        <f>Sheet1!F65</f>
        <v>1.3222986734162188</v>
      </c>
    </row>
    <row r="278" spans="1:15" ht="12.75">
      <c r="A278">
        <v>64</v>
      </c>
      <c r="B278" s="110">
        <f t="shared" si="10"/>
        <v>6184.135366312832</v>
      </c>
      <c r="C278" s="110">
        <f>A278*Sheet1!D29</f>
        <v>768</v>
      </c>
      <c r="E278" s="110">
        <f t="shared" si="9"/>
        <v>5416.135366312832</v>
      </c>
      <c r="O278" s="110">
        <f>Sheet1!F65</f>
        <v>1.3222986734162188</v>
      </c>
    </row>
    <row r="279" spans="1:15" ht="12.75">
      <c r="A279">
        <v>65</v>
      </c>
      <c r="B279" s="110">
        <f t="shared" si="10"/>
        <v>6366.711895183525</v>
      </c>
      <c r="C279" s="110">
        <f>A279*Sheet1!D29</f>
        <v>780</v>
      </c>
      <c r="E279" s="110">
        <f t="shared" si="9"/>
        <v>5586.711895183525</v>
      </c>
      <c r="O279" s="110">
        <f>Sheet1!F65</f>
        <v>1.3222986734162188</v>
      </c>
    </row>
    <row r="280" spans="1:15" ht="12.75">
      <c r="A280">
        <v>66</v>
      </c>
      <c r="B280" s="110">
        <f t="shared" si="10"/>
        <v>6551.933021401049</v>
      </c>
      <c r="C280" s="110">
        <f>A280*Sheet1!D29</f>
        <v>792</v>
      </c>
      <c r="E280" s="110">
        <f t="shared" si="9"/>
        <v>5759.933021401049</v>
      </c>
      <c r="O280" s="110">
        <f>Sheet1!F65</f>
        <v>1.3222986734162188</v>
      </c>
    </row>
    <row r="281" spans="1:15" ht="12.75">
      <c r="A281">
        <v>67</v>
      </c>
      <c r="B281" s="110">
        <f t="shared" si="10"/>
        <v>6739.798744965406</v>
      </c>
      <c r="C281" s="110">
        <f>A281*Sheet1!D29</f>
        <v>804</v>
      </c>
      <c r="E281" s="110">
        <f t="shared" si="9"/>
        <v>5935.798744965406</v>
      </c>
      <c r="O281" s="110">
        <f>Sheet1!F65</f>
        <v>1.3222986734162188</v>
      </c>
    </row>
    <row r="282" spans="1:15" ht="12.75">
      <c r="A282">
        <v>68</v>
      </c>
      <c r="B282" s="110">
        <f t="shared" si="10"/>
        <v>6930.309065876596</v>
      </c>
      <c r="C282" s="110">
        <f>A282*Sheet1!D29</f>
        <v>816</v>
      </c>
      <c r="E282" s="110">
        <f t="shared" si="9"/>
        <v>6114.309065876596</v>
      </c>
      <c r="O282" s="110">
        <f>Sheet1!F65</f>
        <v>1.3222986734162188</v>
      </c>
    </row>
    <row r="283" spans="1:15" ht="12.75">
      <c r="A283">
        <v>69</v>
      </c>
      <c r="B283" s="110">
        <f t="shared" si="10"/>
        <v>7123.463984134618</v>
      </c>
      <c r="C283" s="110">
        <f>A283*Sheet1!D29</f>
        <v>828</v>
      </c>
      <c r="E283" s="110">
        <f t="shared" si="9"/>
        <v>6295.463984134618</v>
      </c>
      <c r="O283" s="110">
        <f>Sheet1!F65</f>
        <v>1.3222986734162188</v>
      </c>
    </row>
    <row r="284" spans="1:15" ht="12.75">
      <c r="A284">
        <v>70</v>
      </c>
      <c r="B284" s="110">
        <f t="shared" si="10"/>
        <v>7319.263499739472</v>
      </c>
      <c r="C284" s="110">
        <f>A284*Sheet1!D29</f>
        <v>840</v>
      </c>
      <c r="E284" s="110">
        <f t="shared" si="9"/>
        <v>6479.263499739472</v>
      </c>
      <c r="O284" s="110">
        <f>Sheet1!F65</f>
        <v>1.3222986734162188</v>
      </c>
    </row>
    <row r="285" spans="1:15" ht="12.75">
      <c r="A285">
        <v>71</v>
      </c>
      <c r="B285" s="110">
        <f t="shared" si="10"/>
        <v>7517.707612691159</v>
      </c>
      <c r="C285" s="110">
        <f>A285*Sheet1!D29</f>
        <v>852</v>
      </c>
      <c r="E285" s="110">
        <f t="shared" si="9"/>
        <v>6665.707612691159</v>
      </c>
      <c r="O285" s="110">
        <f>Sheet1!F65</f>
        <v>1.3222986734162188</v>
      </c>
    </row>
    <row r="286" spans="1:15" ht="12.75">
      <c r="A286">
        <v>72</v>
      </c>
      <c r="B286" s="110">
        <f t="shared" si="10"/>
        <v>7718.796322989678</v>
      </c>
      <c r="C286" s="110">
        <f>A286*Sheet1!D29</f>
        <v>864</v>
      </c>
      <c r="E286" s="110">
        <f t="shared" si="9"/>
        <v>6854.796322989678</v>
      </c>
      <c r="O286" s="110">
        <f>Sheet1!F65</f>
        <v>1.3222986734162188</v>
      </c>
    </row>
    <row r="287" spans="1:15" ht="12.75">
      <c r="A287">
        <v>73</v>
      </c>
      <c r="B287" s="110">
        <f t="shared" si="10"/>
        <v>7922.52963063503</v>
      </c>
      <c r="C287" s="110">
        <f>A287*Sheet1!D29</f>
        <v>876</v>
      </c>
      <c r="E287" s="110">
        <f t="shared" si="9"/>
        <v>7046.52963063503</v>
      </c>
      <c r="O287" s="110">
        <f>Sheet1!F65</f>
        <v>1.3222986734162188</v>
      </c>
    </row>
    <row r="288" spans="1:15" ht="12.75">
      <c r="A288">
        <v>74</v>
      </c>
      <c r="B288" s="110">
        <f t="shared" si="10"/>
        <v>8128.907535627214</v>
      </c>
      <c r="C288" s="110">
        <f>A288*Sheet1!D29</f>
        <v>888</v>
      </c>
      <c r="E288" s="110">
        <f t="shared" si="9"/>
        <v>7240.907535627214</v>
      </c>
      <c r="O288" s="110">
        <f>Sheet1!F65</f>
        <v>1.3222986734162188</v>
      </c>
    </row>
    <row r="289" spans="1:15" ht="12.75">
      <c r="A289">
        <v>75</v>
      </c>
      <c r="B289" s="110">
        <f t="shared" si="10"/>
        <v>8337.93003796623</v>
      </c>
      <c r="C289" s="110">
        <f>A289*Sheet1!D29</f>
        <v>900</v>
      </c>
      <c r="E289" s="110">
        <f t="shared" si="9"/>
        <v>7437.930037966231</v>
      </c>
      <c r="O289" s="110">
        <f>Sheet1!F65</f>
        <v>1.3222986734162188</v>
      </c>
    </row>
    <row r="290" spans="1:15" ht="12.75">
      <c r="A290">
        <v>76</v>
      </c>
      <c r="B290" s="110">
        <f t="shared" si="10"/>
        <v>8549.59713765208</v>
      </c>
      <c r="C290" s="110">
        <f>A290*Sheet1!D29</f>
        <v>912</v>
      </c>
      <c r="E290" s="110">
        <f t="shared" si="9"/>
        <v>7637.597137652079</v>
      </c>
      <c r="O290" s="110">
        <f>Sheet1!F65</f>
        <v>1.3222986734162188</v>
      </c>
    </row>
    <row r="291" spans="1:15" ht="12.75">
      <c r="A291">
        <v>77</v>
      </c>
      <c r="B291" s="110">
        <f t="shared" si="10"/>
        <v>8763.90883468476</v>
      </c>
      <c r="C291" s="110">
        <f>A291*Sheet1!D29</f>
        <v>924</v>
      </c>
      <c r="E291" s="110">
        <f t="shared" si="9"/>
        <v>7839.908834684761</v>
      </c>
      <c r="O291" s="110">
        <f>Sheet1!F65</f>
        <v>1.3222986734162188</v>
      </c>
    </row>
    <row r="292" spans="1:15" ht="12.75">
      <c r="A292">
        <v>78</v>
      </c>
      <c r="B292" s="110">
        <f t="shared" si="10"/>
        <v>8980.865129064274</v>
      </c>
      <c r="C292" s="110">
        <f>A292*Sheet1!D29</f>
        <v>936</v>
      </c>
      <c r="E292" s="110">
        <f t="shared" si="9"/>
        <v>8044.865129064275</v>
      </c>
      <c r="O292" s="110">
        <f>Sheet1!F65</f>
        <v>1.3222986734162188</v>
      </c>
    </row>
    <row r="293" spans="1:15" ht="12.75">
      <c r="A293">
        <v>79</v>
      </c>
      <c r="B293" s="110">
        <f t="shared" si="10"/>
        <v>9200.466020790622</v>
      </c>
      <c r="C293" s="110">
        <f>A293*Sheet1!D29</f>
        <v>948</v>
      </c>
      <c r="E293" s="110">
        <f t="shared" si="9"/>
        <v>8252.466020790622</v>
      </c>
      <c r="O293" s="110">
        <f>Sheet1!F65</f>
        <v>1.3222986734162188</v>
      </c>
    </row>
    <row r="294" spans="1:15" ht="12.75">
      <c r="A294">
        <v>80</v>
      </c>
      <c r="B294" s="110">
        <f t="shared" si="10"/>
        <v>9422.7115098638</v>
      </c>
      <c r="C294" s="110">
        <f>A294*Sheet1!D29</f>
        <v>960</v>
      </c>
      <c r="E294" s="110">
        <f t="shared" si="9"/>
        <v>8462.7115098638</v>
      </c>
      <c r="O294" s="110">
        <f>Sheet1!F65</f>
        <v>1.3222986734162188</v>
      </c>
    </row>
    <row r="295" spans="1:15" ht="12.75">
      <c r="A295">
        <v>81</v>
      </c>
      <c r="B295" s="110">
        <f t="shared" si="10"/>
        <v>9647.601596283812</v>
      </c>
      <c r="C295" s="110">
        <f>A295*Sheet1!D29</f>
        <v>972</v>
      </c>
      <c r="E295" s="110">
        <f t="shared" si="9"/>
        <v>8675.601596283812</v>
      </c>
      <c r="O295" s="110">
        <f>Sheet1!F65</f>
        <v>1.3222986734162188</v>
      </c>
    </row>
    <row r="296" spans="1:15" ht="12.75">
      <c r="A296">
        <v>82</v>
      </c>
      <c r="B296" s="110">
        <f t="shared" si="10"/>
        <v>9875.136280050656</v>
      </c>
      <c r="C296" s="110">
        <f>A296*Sheet1!D29</f>
        <v>984</v>
      </c>
      <c r="E296" s="110">
        <f t="shared" si="9"/>
        <v>8891.136280050656</v>
      </c>
      <c r="O296" s="110">
        <f>Sheet1!F65</f>
        <v>1.3222986734162188</v>
      </c>
    </row>
    <row r="297" spans="1:15" ht="12.75">
      <c r="A297">
        <v>83</v>
      </c>
      <c r="B297" s="110">
        <f t="shared" si="10"/>
        <v>10105.31556116433</v>
      </c>
      <c r="C297" s="110">
        <f>A297*Sheet1!D29</f>
        <v>996</v>
      </c>
      <c r="E297" s="110">
        <f t="shared" si="9"/>
        <v>9109.31556116433</v>
      </c>
      <c r="O297" s="110">
        <f>Sheet1!F65</f>
        <v>1.3222986734162188</v>
      </c>
    </row>
    <row r="298" spans="1:15" ht="12.75">
      <c r="A298">
        <v>84</v>
      </c>
      <c r="B298" s="110">
        <f t="shared" si="10"/>
        <v>10338.13943962484</v>
      </c>
      <c r="C298" s="110">
        <f>A298*Sheet1!D29</f>
        <v>1008</v>
      </c>
      <c r="E298" s="110">
        <f t="shared" si="9"/>
        <v>9330.13943962484</v>
      </c>
      <c r="O298" s="110">
        <f>Sheet1!F65</f>
        <v>1.3222986734162188</v>
      </c>
    </row>
    <row r="299" spans="1:15" ht="12.75">
      <c r="A299">
        <v>85</v>
      </c>
      <c r="B299" s="110">
        <f t="shared" si="10"/>
        <v>10573.60791543218</v>
      </c>
      <c r="C299" s="110">
        <f>A299*Sheet1!D29</f>
        <v>1020</v>
      </c>
      <c r="E299" s="110">
        <f t="shared" si="9"/>
        <v>9553.60791543218</v>
      </c>
      <c r="O299" s="110">
        <f>Sheet1!F65</f>
        <v>1.3222986734162188</v>
      </c>
    </row>
    <row r="300" spans="1:15" ht="12.75">
      <c r="A300">
        <v>86</v>
      </c>
      <c r="B300" s="110">
        <f t="shared" si="10"/>
        <v>10811.720988586354</v>
      </c>
      <c r="C300" s="110">
        <f>A300*Sheet1!D29</f>
        <v>1032</v>
      </c>
      <c r="E300" s="110">
        <f t="shared" si="9"/>
        <v>9779.720988586354</v>
      </c>
      <c r="O300" s="110">
        <f>Sheet1!F65</f>
        <v>1.3222986734162188</v>
      </c>
    </row>
    <row r="301" spans="1:15" ht="12.75">
      <c r="A301">
        <v>87</v>
      </c>
      <c r="B301" s="110">
        <f t="shared" si="10"/>
        <v>11052.47865908736</v>
      </c>
      <c r="C301" s="110">
        <f>A301*Sheet1!D29</f>
        <v>1044</v>
      </c>
      <c r="E301" s="110">
        <f t="shared" si="9"/>
        <v>10008.47865908736</v>
      </c>
      <c r="O301" s="110">
        <f>Sheet1!F65</f>
        <v>1.3222986734162188</v>
      </c>
    </row>
    <row r="302" spans="1:15" ht="12.75">
      <c r="A302">
        <v>88</v>
      </c>
      <c r="B302" s="110">
        <f t="shared" si="10"/>
        <v>11295.880926935199</v>
      </c>
      <c r="C302" s="110">
        <f>A302*Sheet1!D29</f>
        <v>1056</v>
      </c>
      <c r="E302" s="110">
        <f t="shared" si="9"/>
        <v>10239.880926935199</v>
      </c>
      <c r="O302" s="110">
        <f>Sheet1!F65</f>
        <v>1.3222986734162188</v>
      </c>
    </row>
    <row r="303" spans="1:15" ht="12.75">
      <c r="A303">
        <v>89</v>
      </c>
      <c r="B303" s="110">
        <f t="shared" si="10"/>
        <v>11541.927792129869</v>
      </c>
      <c r="C303" s="110">
        <f>A303*Sheet1!D29</f>
        <v>1068</v>
      </c>
      <c r="E303" s="110">
        <f t="shared" si="9"/>
        <v>10473.927792129869</v>
      </c>
      <c r="O303" s="110">
        <f>Sheet1!F65</f>
        <v>1.3222986734162188</v>
      </c>
    </row>
    <row r="304" spans="1:15" ht="12.75">
      <c r="A304">
        <v>90</v>
      </c>
      <c r="B304" s="110">
        <f t="shared" si="10"/>
        <v>11790.619254671372</v>
      </c>
      <c r="C304" s="110">
        <f>A304*Sheet1!D29</f>
        <v>1080</v>
      </c>
      <c r="E304" s="110">
        <f t="shared" si="9"/>
        <v>10710.619254671372</v>
      </c>
      <c r="O304" s="110">
        <f>Sheet1!F65</f>
        <v>1.3222986734162188</v>
      </c>
    </row>
    <row r="305" spans="1:15" ht="12.75">
      <c r="A305">
        <v>91</v>
      </c>
      <c r="B305" s="110">
        <f t="shared" si="10"/>
        <v>12041.955314559707</v>
      </c>
      <c r="C305" s="110">
        <f>A305*Sheet1!D29</f>
        <v>1092</v>
      </c>
      <c r="E305" s="110">
        <f t="shared" si="9"/>
        <v>10949.955314559707</v>
      </c>
      <c r="O305" s="110">
        <f>Sheet1!F65</f>
        <v>1.3222986734162188</v>
      </c>
    </row>
    <row r="306" spans="1:15" ht="12.75">
      <c r="A306">
        <v>92</v>
      </c>
      <c r="B306" s="110">
        <f t="shared" si="10"/>
        <v>12295.935971794876</v>
      </c>
      <c r="C306" s="110">
        <f>A306*Sheet1!D29</f>
        <v>1104</v>
      </c>
      <c r="E306" s="110">
        <f t="shared" si="9"/>
        <v>11191.935971794876</v>
      </c>
      <c r="O306" s="110">
        <f>Sheet1!F65</f>
        <v>1.3222986734162188</v>
      </c>
    </row>
    <row r="307" spans="1:15" ht="12.75">
      <c r="A307">
        <v>93</v>
      </c>
      <c r="B307" s="110">
        <f t="shared" si="10"/>
        <v>12552.561226376876</v>
      </c>
      <c r="C307" s="110">
        <f>A307*Sheet1!D29</f>
        <v>1116</v>
      </c>
      <c r="E307" s="110">
        <f t="shared" si="9"/>
        <v>11436.561226376876</v>
      </c>
      <c r="O307" s="110">
        <f>Sheet1!F65</f>
        <v>1.3222986734162188</v>
      </c>
    </row>
    <row r="308" spans="1:15" ht="12.75">
      <c r="A308">
        <v>94</v>
      </c>
      <c r="B308" s="110">
        <f t="shared" si="10"/>
        <v>12811.83107830571</v>
      </c>
      <c r="C308" s="110">
        <f>A308*Sheet1!D29</f>
        <v>1128</v>
      </c>
      <c r="E308" s="110">
        <f t="shared" si="9"/>
        <v>11683.83107830571</v>
      </c>
      <c r="O308" s="110">
        <f>Sheet1!F65</f>
        <v>1.3222986734162188</v>
      </c>
    </row>
    <row r="309" spans="1:15" ht="12.75">
      <c r="A309">
        <v>95</v>
      </c>
      <c r="B309" s="110">
        <f t="shared" si="10"/>
        <v>13073.745527581374</v>
      </c>
      <c r="C309" s="110">
        <f>A309*Sheet1!D29</f>
        <v>1140</v>
      </c>
      <c r="E309" s="110">
        <f t="shared" si="9"/>
        <v>11933.745527581374</v>
      </c>
      <c r="O309" s="110">
        <f>Sheet1!F65</f>
        <v>1.3222986734162188</v>
      </c>
    </row>
    <row r="310" spans="1:15" ht="12.75">
      <c r="A310">
        <v>96</v>
      </c>
      <c r="B310" s="110">
        <f t="shared" si="10"/>
        <v>13338.304574203872</v>
      </c>
      <c r="C310" s="110">
        <f>A310*Sheet1!D29</f>
        <v>1152</v>
      </c>
      <c r="E310" s="110">
        <f t="shared" si="9"/>
        <v>12186.304574203872</v>
      </c>
      <c r="O310" s="110">
        <f>Sheet1!F65</f>
        <v>1.3222986734162188</v>
      </c>
    </row>
    <row r="311" spans="1:15" ht="12.75">
      <c r="A311">
        <v>97</v>
      </c>
      <c r="B311" s="110">
        <f t="shared" si="10"/>
        <v>13605.508218173203</v>
      </c>
      <c r="C311" s="110">
        <f>A311*Sheet1!D29</f>
        <v>1164</v>
      </c>
      <c r="E311" s="110">
        <f t="shared" si="9"/>
        <v>12441.508218173203</v>
      </c>
      <c r="O311" s="110">
        <f>Sheet1!F65</f>
        <v>1.3222986734162188</v>
      </c>
    </row>
    <row r="312" spans="1:15" ht="12.75">
      <c r="A312">
        <v>98</v>
      </c>
      <c r="B312" s="110">
        <f t="shared" si="10"/>
        <v>13875.356459489365</v>
      </c>
      <c r="C312" s="110">
        <f>A312*Sheet1!D29</f>
        <v>1176</v>
      </c>
      <c r="E312" s="110">
        <f t="shared" si="9"/>
        <v>12699.356459489365</v>
      </c>
      <c r="O312" s="110">
        <f>Sheet1!F65</f>
        <v>1.3222986734162188</v>
      </c>
    </row>
    <row r="313" spans="1:15" ht="12.75">
      <c r="A313">
        <v>99</v>
      </c>
      <c r="B313" s="110">
        <f t="shared" si="10"/>
        <v>14147.84929815236</v>
      </c>
      <c r="C313" s="110">
        <f>A313*Sheet1!D29</f>
        <v>1188</v>
      </c>
      <c r="E313" s="110">
        <f t="shared" si="9"/>
        <v>12959.84929815236</v>
      </c>
      <c r="O313" s="110">
        <f>Sheet1!F65</f>
        <v>1.3222986734162188</v>
      </c>
    </row>
    <row r="314" spans="1:15" ht="12.75">
      <c r="A314">
        <v>100</v>
      </c>
      <c r="B314" s="110">
        <f t="shared" si="10"/>
        <v>14422.986734162188</v>
      </c>
      <c r="C314" s="110">
        <f>A314*Sheet1!D29</f>
        <v>1200</v>
      </c>
      <c r="E314" s="110">
        <f t="shared" si="9"/>
        <v>13222.986734162188</v>
      </c>
      <c r="O314" s="110">
        <f>Sheet1!F65</f>
        <v>1.3222986734162188</v>
      </c>
    </row>
    <row r="315" spans="1:15" ht="12.75">
      <c r="A315">
        <v>105</v>
      </c>
      <c r="B315" s="110">
        <f t="shared" si="10"/>
        <v>15838.342874413813</v>
      </c>
      <c r="C315" s="110">
        <f>A315*Sheet1!D29</f>
        <v>1260</v>
      </c>
      <c r="E315" s="110">
        <f t="shared" si="9"/>
        <v>14578.342874413813</v>
      </c>
      <c r="O315" s="110">
        <f>Sheet1!F65</f>
        <v>1.3222986734162188</v>
      </c>
    </row>
    <row r="316" spans="1:15" ht="12.75">
      <c r="A316">
        <v>110</v>
      </c>
      <c r="B316" s="110">
        <f t="shared" si="10"/>
        <v>17319.813948336247</v>
      </c>
      <c r="C316" s="110">
        <f>A316*Sheet1!D29</f>
        <v>1320</v>
      </c>
      <c r="E316" s="110">
        <f t="shared" si="9"/>
        <v>15999.813948336247</v>
      </c>
      <c r="O316" s="110">
        <f>Sheet1!F65</f>
        <v>1.3222986734162188</v>
      </c>
    </row>
    <row r="317" spans="1:15" ht="12.75">
      <c r="A317">
        <v>115</v>
      </c>
      <c r="B317" s="110">
        <f t="shared" si="10"/>
        <v>18867.399955929493</v>
      </c>
      <c r="C317" s="110">
        <f>A317*Sheet1!D29</f>
        <v>1380</v>
      </c>
      <c r="E317" s="110">
        <f t="shared" si="9"/>
        <v>17487.399955929493</v>
      </c>
      <c r="O317" s="110">
        <f>Sheet1!F65</f>
        <v>1.3222986734162188</v>
      </c>
    </row>
    <row r="318" spans="1:15" ht="12.75">
      <c r="A318">
        <v>120</v>
      </c>
      <c r="B318" s="110">
        <f t="shared" si="10"/>
        <v>20481.10089719355</v>
      </c>
      <c r="C318" s="110">
        <f>A318*Sheet1!D29</f>
        <v>1440</v>
      </c>
      <c r="E318" s="110">
        <f t="shared" si="9"/>
        <v>19041.10089719355</v>
      </c>
      <c r="O318" s="110">
        <f>Sheet1!F65</f>
        <v>1.3222986734162188</v>
      </c>
    </row>
    <row r="319" spans="1:15" ht="12.75">
      <c r="A319">
        <v>125</v>
      </c>
      <c r="B319" s="110">
        <f t="shared" si="10"/>
        <v>22160.916772128418</v>
      </c>
      <c r="C319" s="110">
        <f>A319*Sheet1!D29</f>
        <v>1500</v>
      </c>
      <c r="E319" s="110">
        <f t="shared" si="9"/>
        <v>20660.916772128418</v>
      </c>
      <c r="O319" s="110">
        <f>Sheet1!F65</f>
        <v>1.3222986734162188</v>
      </c>
    </row>
    <row r="320" spans="1:15" ht="12.75">
      <c r="A320">
        <v>130</v>
      </c>
      <c r="B320" s="110">
        <f t="shared" si="10"/>
        <v>23906.8475807341</v>
      </c>
      <c r="C320" s="110">
        <f>A320*Sheet1!D29</f>
        <v>1560</v>
      </c>
      <c r="E320" s="110">
        <f t="shared" si="9"/>
        <v>22346.8475807341</v>
      </c>
      <c r="O320" s="110">
        <f>Sheet1!F65</f>
        <v>1.3222986734162188</v>
      </c>
    </row>
    <row r="321" spans="1:15" ht="12.75">
      <c r="A321">
        <v>135</v>
      </c>
      <c r="B321" s="110">
        <f t="shared" si="10"/>
        <v>25718.893323010587</v>
      </c>
      <c r="C321" s="110">
        <f>A321*Sheet1!D29</f>
        <v>1620</v>
      </c>
      <c r="E321" s="110">
        <f t="shared" si="9"/>
        <v>24098.893323010587</v>
      </c>
      <c r="O321" s="110">
        <f>Sheet1!F65</f>
        <v>1.3222986734162188</v>
      </c>
    </row>
    <row r="322" spans="1:15" ht="12.75">
      <c r="A322">
        <v>140</v>
      </c>
      <c r="B322" s="110">
        <f t="shared" si="10"/>
        <v>27597.053998957887</v>
      </c>
      <c r="C322" s="110">
        <f>A322*Sheet1!D29</f>
        <v>1680</v>
      </c>
      <c r="E322" s="110">
        <f t="shared" si="9"/>
        <v>25917.053998957887</v>
      </c>
      <c r="O322" s="110">
        <f>Sheet1!F65</f>
        <v>1.3222986734162188</v>
      </c>
    </row>
    <row r="323" spans="1:15" ht="12.75">
      <c r="A323">
        <v>145</v>
      </c>
      <c r="B323" s="110">
        <f t="shared" si="10"/>
        <v>29541.329608576</v>
      </c>
      <c r="C323" s="110">
        <f>A323*Sheet1!D29</f>
        <v>1740</v>
      </c>
      <c r="E323" s="110">
        <f t="shared" si="9"/>
        <v>27801.329608576</v>
      </c>
      <c r="O323" s="110">
        <f>Sheet1!F65</f>
        <v>1.3222986734162188</v>
      </c>
    </row>
    <row r="324" spans="1:15" ht="12.75">
      <c r="A324">
        <v>150</v>
      </c>
      <c r="B324" s="110">
        <f t="shared" si="10"/>
        <v>31551.720151864924</v>
      </c>
      <c r="C324" s="110">
        <f>A324*Sheet1!D29</f>
        <v>1800</v>
      </c>
      <c r="E324" s="110">
        <f t="shared" si="9"/>
        <v>29751.720151864924</v>
      </c>
      <c r="O324" s="110">
        <f>Sheet1!F65</f>
        <v>1.3222986734162188</v>
      </c>
    </row>
    <row r="325" spans="1:15" ht="12.75">
      <c r="A325">
        <v>155</v>
      </c>
      <c r="B325" s="110">
        <f t="shared" si="10"/>
        <v>33628.22562882466</v>
      </c>
      <c r="C325" s="110">
        <f>A325*Sheet1!D29</f>
        <v>1860</v>
      </c>
      <c r="E325" s="110">
        <f t="shared" si="9"/>
        <v>31768.225628824657</v>
      </c>
      <c r="O325" s="110">
        <f>Sheet1!F65</f>
        <v>1.3222986734162188</v>
      </c>
    </row>
    <row r="326" spans="1:15" ht="12.75">
      <c r="A326">
        <v>160</v>
      </c>
      <c r="B326" s="110">
        <f t="shared" si="10"/>
        <v>35770.8460394552</v>
      </c>
      <c r="C326" s="110">
        <f>A326*Sheet1!D29</f>
        <v>1920</v>
      </c>
      <c r="E326" s="110">
        <f aca="true" t="shared" si="11" ref="E326:E334">(A326*A326)*O326</f>
        <v>33850.8460394552</v>
      </c>
      <c r="O326" s="110">
        <f>Sheet1!F65</f>
        <v>1.3222986734162188</v>
      </c>
    </row>
    <row r="327" spans="1:15" ht="12.75">
      <c r="A327">
        <v>165</v>
      </c>
      <c r="B327" s="110">
        <f t="shared" si="10"/>
        <v>37979.58138375656</v>
      </c>
      <c r="C327" s="110">
        <f>A327*Sheet1!D29</f>
        <v>1980</v>
      </c>
      <c r="E327" s="110">
        <f t="shared" si="11"/>
        <v>35999.58138375656</v>
      </c>
      <c r="O327" s="110">
        <f>Sheet1!F65</f>
        <v>1.3222986734162188</v>
      </c>
    </row>
    <row r="328" spans="1:15" ht="12.75">
      <c r="A328">
        <v>170</v>
      </c>
      <c r="B328" s="110">
        <f aca="true" t="shared" si="12" ref="B328:B334">C328+E328</f>
        <v>40254.43166172872</v>
      </c>
      <c r="C328" s="110">
        <f>A328*Sheet1!D29</f>
        <v>2040</v>
      </c>
      <c r="E328" s="110">
        <f t="shared" si="11"/>
        <v>38214.43166172872</v>
      </c>
      <c r="O328" s="110">
        <f>Sheet1!F65</f>
        <v>1.3222986734162188</v>
      </c>
    </row>
    <row r="329" spans="1:15" ht="12.75">
      <c r="A329">
        <v>175</v>
      </c>
      <c r="B329" s="110">
        <f t="shared" si="12"/>
        <v>42595.3968733717</v>
      </c>
      <c r="C329" s="110">
        <f>A329*Sheet1!D29</f>
        <v>2100</v>
      </c>
      <c r="E329" s="110">
        <f t="shared" si="11"/>
        <v>40495.3968733717</v>
      </c>
      <c r="O329" s="110">
        <f>Sheet1!F65</f>
        <v>1.3222986734162188</v>
      </c>
    </row>
    <row r="330" spans="1:15" ht="12.75">
      <c r="A330">
        <v>180</v>
      </c>
      <c r="B330" s="110">
        <f t="shared" si="12"/>
        <v>45002.47701868549</v>
      </c>
      <c r="C330" s="110">
        <f>A330*Sheet1!D29</f>
        <v>2160</v>
      </c>
      <c r="E330" s="110">
        <f t="shared" si="11"/>
        <v>42842.47701868549</v>
      </c>
      <c r="O330" s="110">
        <f>Sheet1!F65</f>
        <v>1.3222986734162188</v>
      </c>
    </row>
    <row r="331" spans="1:15" ht="12.75">
      <c r="A331">
        <v>185</v>
      </c>
      <c r="B331" s="110">
        <f t="shared" si="12"/>
        <v>47475.67209767009</v>
      </c>
      <c r="C331" s="110">
        <f>A331*Sheet1!D29</f>
        <v>2220</v>
      </c>
      <c r="E331" s="110">
        <f t="shared" si="11"/>
        <v>45255.67209767009</v>
      </c>
      <c r="O331" s="110">
        <f>Sheet1!F65</f>
        <v>1.3222986734162188</v>
      </c>
    </row>
    <row r="332" spans="1:15" ht="12.75">
      <c r="A332">
        <v>190</v>
      </c>
      <c r="B332" s="110">
        <f t="shared" si="12"/>
        <v>50014.982110325494</v>
      </c>
      <c r="C332" s="110">
        <f>A332*Sheet1!D29</f>
        <v>2280</v>
      </c>
      <c r="E332" s="110">
        <f t="shared" si="11"/>
        <v>47734.982110325494</v>
      </c>
      <c r="O332" s="110">
        <f>Sheet1!F65</f>
        <v>1.3222986734162188</v>
      </c>
    </row>
    <row r="333" spans="1:15" ht="12.75">
      <c r="A333">
        <v>195</v>
      </c>
      <c r="B333" s="110">
        <f t="shared" si="12"/>
        <v>52620.40705665172</v>
      </c>
      <c r="C333" s="110">
        <f>A333*Sheet1!D29</f>
        <v>2340</v>
      </c>
      <c r="E333" s="110">
        <f t="shared" si="11"/>
        <v>50280.40705665172</v>
      </c>
      <c r="O333" s="110">
        <f>Sheet1!F65</f>
        <v>1.3222986734162188</v>
      </c>
    </row>
    <row r="334" spans="1:15" ht="12.75">
      <c r="A334">
        <v>200</v>
      </c>
      <c r="B334" s="110">
        <f t="shared" si="12"/>
        <v>55291.946936648754</v>
      </c>
      <c r="C334" s="110">
        <f>A334*Sheet1!D29</f>
        <v>2400</v>
      </c>
      <c r="E334" s="110">
        <f t="shared" si="11"/>
        <v>52891.946936648754</v>
      </c>
      <c r="O334" s="110">
        <f>Sheet1!F65</f>
        <v>1.3222986734162188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110" customWidth="1"/>
  </cols>
  <sheetData>
    <row r="3" spans="1:15" ht="12.75">
      <c r="A3" t="s">
        <v>118</v>
      </c>
      <c r="B3" t="s">
        <v>119</v>
      </c>
      <c r="C3" t="s">
        <v>120</v>
      </c>
      <c r="E3" t="s">
        <v>121</v>
      </c>
      <c r="H3" t="s">
        <v>122</v>
      </c>
      <c r="I3" t="s">
        <v>123</v>
      </c>
      <c r="J3" t="s">
        <v>124</v>
      </c>
      <c r="K3" t="s">
        <v>125</v>
      </c>
      <c r="L3" t="s">
        <v>126</v>
      </c>
      <c r="O3" s="110" t="s">
        <v>128</v>
      </c>
    </row>
    <row r="5" spans="1:16" ht="12.75">
      <c r="A5">
        <v>0.1</v>
      </c>
      <c r="B5" s="110">
        <f>C5+E5</f>
        <v>1.2076340710078566</v>
      </c>
      <c r="C5" s="110">
        <f>A5*Sheet1!D29</f>
        <v>1.2000000000000002</v>
      </c>
      <c r="E5" s="110">
        <f>(A5*A5)*O5</f>
        <v>0.007634071007856305</v>
      </c>
      <c r="I5" s="111"/>
      <c r="O5" s="111">
        <f>Sheet1!F67</f>
        <v>0.7634071007856303</v>
      </c>
      <c r="P5" s="111"/>
    </row>
    <row r="6" spans="1:15" ht="12.75">
      <c r="A6">
        <v>0.2</v>
      </c>
      <c r="B6" s="110">
        <f>C6+E6</f>
        <v>2.4305362840314255</v>
      </c>
      <c r="C6" s="110">
        <f>A6*Sheet1!D29</f>
        <v>2.4000000000000004</v>
      </c>
      <c r="E6" s="110">
        <f aca="true" t="shared" si="0" ref="E6:E69">(A6*A6)*O6</f>
        <v>0.03053628403142522</v>
      </c>
      <c r="I6" s="111"/>
      <c r="O6" s="111">
        <f>Sheet1!F67</f>
        <v>0.7634071007856303</v>
      </c>
    </row>
    <row r="7" spans="1:15" ht="12.75">
      <c r="A7">
        <v>0.3</v>
      </c>
      <c r="B7" s="110">
        <f>C7+E7</f>
        <v>3.6687066390707064</v>
      </c>
      <c r="C7" s="110">
        <f>A7*Sheet1!D29</f>
        <v>3.5999999999999996</v>
      </c>
      <c r="E7" s="110">
        <f t="shared" si="0"/>
        <v>0.06870663907070673</v>
      </c>
      <c r="H7">
        <v>2</v>
      </c>
      <c r="I7" s="111">
        <f>(0.5*Sheet1!D73*(3.141593*((Sheet1!D7/2)*(Sheet1!D7/2)))*(H7*H7*H7)*(Sheet1!D74/100))</f>
        <v>0.27821947608</v>
      </c>
      <c r="J7" s="110" t="e">
        <f>VLOOKUP(I7,B5:C334,2,TRUE)</f>
        <v>#N/A</v>
      </c>
      <c r="K7" s="110" t="e">
        <f>J7/Sheet1!D29*Sheet1!D75</f>
        <v>#N/A</v>
      </c>
      <c r="L7" s="110" t="e">
        <f>J7-K7</f>
        <v>#N/A</v>
      </c>
      <c r="O7" s="111">
        <f>Sheet1!F67</f>
        <v>0.7634071007856303</v>
      </c>
    </row>
    <row r="8" spans="1:15" ht="12.75">
      <c r="A8">
        <v>0.4</v>
      </c>
      <c r="B8" s="110">
        <f aca="true" t="shared" si="1" ref="B8:B71">C8+E8</f>
        <v>4.922145136125701</v>
      </c>
      <c r="C8" s="110">
        <f>A8*Sheet1!D29</f>
        <v>4.800000000000001</v>
      </c>
      <c r="E8" s="110">
        <f t="shared" si="0"/>
        <v>0.12214513612570088</v>
      </c>
      <c r="H8">
        <v>2.5</v>
      </c>
      <c r="I8" s="111">
        <f>(0.5*Sheet1!D73*(3.141593*((Sheet1!D7/2)*(Sheet1!D7/2)))*(H8*H8*H8)*(Sheet1!D74/100))</f>
        <v>0.5433974142187501</v>
      </c>
      <c r="J8" s="110" t="e">
        <f>VLOOKUP(I8,B5:C334,2,TRUE)</f>
        <v>#N/A</v>
      </c>
      <c r="K8" s="110" t="e">
        <f>J8/Sheet1!D29*Sheet1!D75</f>
        <v>#N/A</v>
      </c>
      <c r="L8" s="110" t="e">
        <f>J8-K8</f>
        <v>#N/A</v>
      </c>
      <c r="O8" s="111">
        <f>Sheet1!F67</f>
        <v>0.7634071007856303</v>
      </c>
    </row>
    <row r="9" spans="1:15" ht="12.75">
      <c r="A9">
        <v>0.5</v>
      </c>
      <c r="B9" s="110">
        <f t="shared" si="1"/>
        <v>6.190851775196408</v>
      </c>
      <c r="C9" s="110">
        <f>A9*Sheet1!D29</f>
        <v>6</v>
      </c>
      <c r="E9" s="110">
        <f t="shared" si="0"/>
        <v>0.19085177519640759</v>
      </c>
      <c r="H9">
        <v>3</v>
      </c>
      <c r="I9" s="111">
        <f>(0.5*Sheet1!D73*(3.141593*((Sheet1!D7/2)*(Sheet1!D7/2)))*(H9*H9*H9)*(Sheet1!D74/100))</f>
        <v>0.9389907317700001</v>
      </c>
      <c r="J9" s="110" t="e">
        <f>VLOOKUP(I9,B5:C334,2,TRUE)</f>
        <v>#N/A</v>
      </c>
      <c r="K9" s="110" t="e">
        <f>J9/Sheet1!D29*Sheet1!D75</f>
        <v>#N/A</v>
      </c>
      <c r="L9" s="110" t="e">
        <f aca="true" t="shared" si="2" ref="L9:L27">J9-K9</f>
        <v>#N/A</v>
      </c>
      <c r="O9" s="111">
        <f>Sheet1!F67</f>
        <v>0.7634071007856303</v>
      </c>
    </row>
    <row r="10" spans="1:15" ht="12.75">
      <c r="A10">
        <v>0.6</v>
      </c>
      <c r="B10" s="110">
        <f t="shared" si="1"/>
        <v>7.474826556282826</v>
      </c>
      <c r="C10" s="110">
        <f>A10*Sheet1!D29</f>
        <v>7.199999999999999</v>
      </c>
      <c r="E10" s="110">
        <f t="shared" si="0"/>
        <v>0.27482655628282693</v>
      </c>
      <c r="H10">
        <v>3.5</v>
      </c>
      <c r="I10" s="111">
        <f>(0.5*Sheet1!D73*(3.141593*((Sheet1!D7/2)*(Sheet1!D7/2)))*(H10*H10*H10)*(Sheet1!D74/100))</f>
        <v>1.4910825046162504</v>
      </c>
      <c r="J10" s="110">
        <f>VLOOKUP(I10,B5:C334,2,TRUE)</f>
        <v>1.2000000000000002</v>
      </c>
      <c r="K10" s="110">
        <f>J10/Sheet1!D29*Sheet1!D75</f>
        <v>0.14</v>
      </c>
      <c r="L10" s="110">
        <f t="shared" si="2"/>
        <v>1.06</v>
      </c>
      <c r="O10" s="111">
        <f>Sheet1!F67</f>
        <v>0.7634071007856303</v>
      </c>
    </row>
    <row r="11" spans="1:15" ht="12.75">
      <c r="A11">
        <v>0.7</v>
      </c>
      <c r="B11" s="110">
        <f t="shared" si="1"/>
        <v>8.774069479384957</v>
      </c>
      <c r="C11" s="110">
        <f>A11*Sheet1!D29</f>
        <v>8.399999999999999</v>
      </c>
      <c r="E11" s="110">
        <f t="shared" si="0"/>
        <v>0.3740694793849588</v>
      </c>
      <c r="H11">
        <v>4</v>
      </c>
      <c r="I11" s="111">
        <f>(0.5*Sheet1!D73*(3.141593*((Sheet1!D7/2)*(Sheet1!D7/2)))*(H11*H11*H11)*(Sheet1!D74/100))</f>
        <v>2.22575580864</v>
      </c>
      <c r="J11" s="110">
        <f>VLOOKUP(I11,B5:C334,2,TRUE)</f>
        <v>1.2000000000000002</v>
      </c>
      <c r="K11" s="110">
        <f>J11/Sheet1!D29*Sheet1!D75</f>
        <v>0.14</v>
      </c>
      <c r="L11" s="110">
        <f t="shared" si="2"/>
        <v>1.06</v>
      </c>
      <c r="O11" s="111">
        <f>Sheet1!F67</f>
        <v>0.7634071007856303</v>
      </c>
    </row>
    <row r="12" spans="1:15" ht="12.75">
      <c r="A12">
        <v>0.8</v>
      </c>
      <c r="B12" s="110">
        <f t="shared" si="1"/>
        <v>10.088580544502804</v>
      </c>
      <c r="C12" s="110">
        <f>A12*Sheet1!D29</f>
        <v>9.600000000000001</v>
      </c>
      <c r="E12" s="110">
        <f t="shared" si="0"/>
        <v>0.4885805445028035</v>
      </c>
      <c r="H12">
        <v>4.5</v>
      </c>
      <c r="I12" s="111">
        <f>(0.5*Sheet1!D73*(3.141593*((Sheet1!D7/2)*(Sheet1!D7/2)))*(H12*H12*H12)*(Sheet1!D74/100))</f>
        <v>3.1690937197237505</v>
      </c>
      <c r="J12" s="110">
        <f>VLOOKUP(I12,B5:C334,2,TRUE)</f>
        <v>2.4000000000000004</v>
      </c>
      <c r="K12" s="110">
        <f>J12/Sheet1!D29*Sheet1!D75</f>
        <v>0.28</v>
      </c>
      <c r="L12" s="110">
        <f t="shared" si="2"/>
        <v>2.12</v>
      </c>
      <c r="O12" s="111">
        <f>Sheet1!F67</f>
        <v>0.7634071007856303</v>
      </c>
    </row>
    <row r="13" spans="1:15" ht="12.75">
      <c r="A13">
        <v>0.9</v>
      </c>
      <c r="B13" s="110">
        <f t="shared" si="1"/>
        <v>11.41835975163636</v>
      </c>
      <c r="C13" s="110">
        <f>A13*Sheet1!D29</f>
        <v>10.8</v>
      </c>
      <c r="E13" s="110">
        <f t="shared" si="0"/>
        <v>0.6183597516363606</v>
      </c>
      <c r="H13">
        <v>5</v>
      </c>
      <c r="I13" s="111">
        <f>(0.5*Sheet1!D73*(3.141593*((Sheet1!D7/2)*(Sheet1!D7/2)))*(H13*H13*H13)*(Sheet1!D74/100))</f>
        <v>4.347179313750001</v>
      </c>
      <c r="J13" s="110">
        <f>VLOOKUP(I13,B5:C334,2,TRUE)</f>
        <v>3.5999999999999996</v>
      </c>
      <c r="K13" s="110">
        <f>J13/Sheet1!D29*Sheet1!D75</f>
        <v>0.42</v>
      </c>
      <c r="L13" s="110">
        <f t="shared" si="2"/>
        <v>3.1799999999999997</v>
      </c>
      <c r="O13" s="111">
        <f>Sheet1!F67</f>
        <v>0.7634071007856303</v>
      </c>
    </row>
    <row r="14" spans="1:15" ht="12.75">
      <c r="A14">
        <v>1</v>
      </c>
      <c r="B14" s="110">
        <f t="shared" si="1"/>
        <v>12.76340710078563</v>
      </c>
      <c r="C14" s="110">
        <f>A14*Sheet1!D29</f>
        <v>12</v>
      </c>
      <c r="E14" s="110">
        <f t="shared" si="0"/>
        <v>0.7634071007856303</v>
      </c>
      <c r="H14">
        <v>5.5</v>
      </c>
      <c r="I14" s="111">
        <f>(0.5*Sheet1!D73*(3.141593*((Sheet1!D7/2)*(Sheet1!D7/2)))*(H14*H14*H14)*(Sheet1!D74/100))</f>
        <v>5.786095666601251</v>
      </c>
      <c r="J14" s="110">
        <f>VLOOKUP(I14,B5:C334,2,TRUE)</f>
        <v>4.800000000000001</v>
      </c>
      <c r="K14" s="110">
        <f>J14/Sheet1!D29*Sheet1!D75</f>
        <v>0.56</v>
      </c>
      <c r="L14" s="110">
        <f t="shared" si="2"/>
        <v>4.24</v>
      </c>
      <c r="O14" s="111">
        <f>Sheet1!F67</f>
        <v>0.7634071007856303</v>
      </c>
    </row>
    <row r="15" spans="1:15" ht="12.75">
      <c r="A15">
        <v>1.1</v>
      </c>
      <c r="B15" s="110">
        <f t="shared" si="1"/>
        <v>14.123722591950614</v>
      </c>
      <c r="C15" s="110">
        <f>A15*Sheet1!D29</f>
        <v>13.200000000000001</v>
      </c>
      <c r="E15" s="110">
        <f t="shared" si="0"/>
        <v>0.9237225919506129</v>
      </c>
      <c r="H15">
        <v>6</v>
      </c>
      <c r="I15" s="111">
        <f>(0.5*Sheet1!D73*(3.141593*((Sheet1!D7/2)*(Sheet1!D7/2)))*(H15*H15*H15)*(Sheet1!D74/100))</f>
        <v>7.511925854160001</v>
      </c>
      <c r="J15" s="110">
        <f>VLOOKUP(I15,B5:C334,2,TRUE)</f>
        <v>7.199999999999999</v>
      </c>
      <c r="K15" s="110">
        <f>J15/Sheet1!D29*Sheet1!D75</f>
        <v>0.84</v>
      </c>
      <c r="L15" s="110">
        <f t="shared" si="2"/>
        <v>6.359999999999999</v>
      </c>
      <c r="O15" s="111">
        <f>Sheet1!F67</f>
        <v>0.7634071007856303</v>
      </c>
    </row>
    <row r="16" spans="1:15" ht="12.75">
      <c r="A16">
        <v>1.2</v>
      </c>
      <c r="B16" s="110">
        <f t="shared" si="1"/>
        <v>15.499306225131306</v>
      </c>
      <c r="C16" s="110">
        <f>A16*Sheet1!D29</f>
        <v>14.399999999999999</v>
      </c>
      <c r="E16" s="110">
        <f t="shared" si="0"/>
        <v>1.0993062251313077</v>
      </c>
      <c r="H16">
        <v>6.5</v>
      </c>
      <c r="I16" s="111">
        <f>(0.5*Sheet1!D73*(3.141593*((Sheet1!D7/2)*(Sheet1!D7/2)))*(H16*H16*H16)*(Sheet1!D74/100))</f>
        <v>9.550752952308752</v>
      </c>
      <c r="J16" s="110">
        <f>VLOOKUP(I16,B5:C334,2,TRUE)</f>
        <v>8.399999999999999</v>
      </c>
      <c r="K16" s="110">
        <f>J16/Sheet1!D29*Sheet1!D75</f>
        <v>0.9799999999999998</v>
      </c>
      <c r="L16" s="110">
        <f t="shared" si="2"/>
        <v>7.419999999999999</v>
      </c>
      <c r="O16" s="111">
        <f>Sheet1!F67</f>
        <v>0.7634071007856303</v>
      </c>
    </row>
    <row r="17" spans="1:15" ht="12.75">
      <c r="A17">
        <v>1.3</v>
      </c>
      <c r="B17" s="110">
        <f t="shared" si="1"/>
        <v>16.890158000327716</v>
      </c>
      <c r="C17" s="110">
        <f>A17*Sheet1!D29</f>
        <v>15.600000000000001</v>
      </c>
      <c r="E17" s="110">
        <f t="shared" si="0"/>
        <v>1.2901580003277153</v>
      </c>
      <c r="H17">
        <v>7</v>
      </c>
      <c r="I17" s="111">
        <f>(0.5*Sheet1!D73*(3.141593*((Sheet1!D7/2)*(Sheet1!D7/2)))*(H17*H17*H17)*(Sheet1!D74/100))</f>
        <v>11.928660036930003</v>
      </c>
      <c r="J17" s="110">
        <f>VLOOKUP(I17,B5:C334,2,TRUE)</f>
        <v>10.8</v>
      </c>
      <c r="K17" s="110">
        <f>J17/Sheet1!D29*Sheet1!D75</f>
        <v>1.26</v>
      </c>
      <c r="L17" s="110">
        <f t="shared" si="2"/>
        <v>9.540000000000001</v>
      </c>
      <c r="O17" s="111">
        <f>Sheet1!F67</f>
        <v>0.7634071007856303</v>
      </c>
    </row>
    <row r="18" spans="1:15" ht="12.75">
      <c r="A18">
        <v>1.4</v>
      </c>
      <c r="B18" s="110">
        <f t="shared" si="1"/>
        <v>18.296277917539832</v>
      </c>
      <c r="C18" s="110">
        <f>A18*Sheet1!D29</f>
        <v>16.799999999999997</v>
      </c>
      <c r="E18" s="110">
        <f t="shared" si="0"/>
        <v>1.4962779175398353</v>
      </c>
      <c r="H18">
        <v>7.5</v>
      </c>
      <c r="I18" s="111">
        <f>(0.5*Sheet1!D73*(3.141593*((Sheet1!D7/2)*(Sheet1!D7/2)))*(H18*H18*H18)*(Sheet1!D74/100))</f>
        <v>14.671730183906252</v>
      </c>
      <c r="J18" s="110">
        <f>VLOOKUP(I18,B5:C334,2,TRUE)</f>
        <v>13.200000000000001</v>
      </c>
      <c r="K18" s="110">
        <f>J18/Sheet1!D29*Sheet1!D75</f>
        <v>1.54</v>
      </c>
      <c r="L18" s="110">
        <f t="shared" si="2"/>
        <v>11.66</v>
      </c>
      <c r="O18" s="111">
        <f>Sheet1!F67</f>
        <v>0.7634071007856303</v>
      </c>
    </row>
    <row r="19" spans="1:15" ht="12.75">
      <c r="A19">
        <v>1.5</v>
      </c>
      <c r="B19" s="110">
        <f t="shared" si="1"/>
        <v>19.71766597676767</v>
      </c>
      <c r="C19" s="110">
        <f>A19*Sheet1!D29</f>
        <v>18</v>
      </c>
      <c r="E19" s="110">
        <f t="shared" si="0"/>
        <v>1.7176659767676683</v>
      </c>
      <c r="H19">
        <v>8</v>
      </c>
      <c r="I19" s="111">
        <f>(0.5*Sheet1!D73*(3.141593*((Sheet1!D7/2)*(Sheet1!D7/2)))*(H19*H19*H19)*(Sheet1!D74/100))</f>
        <v>17.80604646912</v>
      </c>
      <c r="J19" s="110">
        <f>VLOOKUP(I19,B5:C334,2,TRUE)</f>
        <v>15.600000000000001</v>
      </c>
      <c r="K19" s="110">
        <f>J19/Sheet1!D29*Sheet1!D75</f>
        <v>1.8199999999999998</v>
      </c>
      <c r="L19" s="110">
        <f t="shared" si="2"/>
        <v>13.780000000000001</v>
      </c>
      <c r="O19" s="111">
        <f>Sheet1!F67</f>
        <v>0.7634071007856303</v>
      </c>
    </row>
    <row r="20" spans="1:15" ht="12.75">
      <c r="A20">
        <v>1.6</v>
      </c>
      <c r="B20" s="110">
        <f t="shared" si="1"/>
        <v>21.154322178011217</v>
      </c>
      <c r="C20" s="110">
        <f>A20*Sheet1!D29</f>
        <v>19.200000000000003</v>
      </c>
      <c r="E20" s="110">
        <f t="shared" si="0"/>
        <v>1.954322178011214</v>
      </c>
      <c r="H20">
        <v>8.5</v>
      </c>
      <c r="I20" s="111">
        <f>(0.5*Sheet1!D73*(3.141593*((Sheet1!D7/2)*(Sheet1!D7/2)))*(H20*H20*H20)*(Sheet1!D74/100))</f>
        <v>21.357691968453754</v>
      </c>
      <c r="J20" s="110">
        <f>VLOOKUP(I20,B5:C334,2,TRUE)</f>
        <v>19.200000000000003</v>
      </c>
      <c r="K20" s="110">
        <f>J20/Sheet1!D29*Sheet1!D75</f>
        <v>2.24</v>
      </c>
      <c r="L20" s="110">
        <f t="shared" si="2"/>
        <v>16.96</v>
      </c>
      <c r="O20" s="111">
        <f>Sheet1!F67</f>
        <v>0.7634071007856303</v>
      </c>
    </row>
    <row r="21" spans="1:15" ht="12.75">
      <c r="A21">
        <v>1.7</v>
      </c>
      <c r="B21" s="110">
        <f t="shared" si="1"/>
        <v>22.60624652127047</v>
      </c>
      <c r="C21" s="110">
        <f>A21*Sheet1!D29</f>
        <v>20.4</v>
      </c>
      <c r="E21" s="110">
        <f t="shared" si="0"/>
        <v>2.2062465212704714</v>
      </c>
      <c r="H21">
        <v>9</v>
      </c>
      <c r="I21" s="111">
        <f>(0.5*Sheet1!D73*(3.141593*((Sheet1!D7/2)*(Sheet1!D7/2)))*(H21*H21*H21)*(Sheet1!D74/100))</f>
        <v>25.352749757790004</v>
      </c>
      <c r="J21" s="110">
        <f>VLOOKUP(I21,B5:C334,2,TRUE)</f>
        <v>21.6</v>
      </c>
      <c r="K21" s="110">
        <f>J21/Sheet1!D29*Sheet1!D75</f>
        <v>2.52</v>
      </c>
      <c r="L21" s="110">
        <f t="shared" si="2"/>
        <v>19.080000000000002</v>
      </c>
      <c r="O21" s="111">
        <f>Sheet1!F67</f>
        <v>0.7634071007856303</v>
      </c>
    </row>
    <row r="22" spans="1:15" ht="12.75">
      <c r="A22">
        <v>1.8</v>
      </c>
      <c r="B22" s="110">
        <f t="shared" si="1"/>
        <v>24.073439006545442</v>
      </c>
      <c r="C22" s="110">
        <f>A22*Sheet1!D29</f>
        <v>21.6</v>
      </c>
      <c r="E22" s="110">
        <f t="shared" si="0"/>
        <v>2.4734390065454424</v>
      </c>
      <c r="H22">
        <v>9.5</v>
      </c>
      <c r="I22" s="111">
        <f>(0.5*Sheet1!D73*(3.141593*((Sheet1!D7/2)*(Sheet1!D7/2)))*(H22*H22*H22)*(Sheet1!D74/100))</f>
        <v>29.817302913011254</v>
      </c>
      <c r="J22" s="110">
        <f>VLOOKUP(I22,B5:C334,2,TRUE)</f>
        <v>25.200000000000003</v>
      </c>
      <c r="K22" s="110">
        <f>J22/Sheet1!D29*Sheet1!D75</f>
        <v>2.94</v>
      </c>
      <c r="L22" s="110">
        <f t="shared" si="2"/>
        <v>22.26</v>
      </c>
      <c r="O22" s="111">
        <f>Sheet1!F67</f>
        <v>0.7634071007856303</v>
      </c>
    </row>
    <row r="23" spans="1:15" ht="12.75">
      <c r="A23">
        <v>1.9</v>
      </c>
      <c r="B23" s="110">
        <f t="shared" si="1"/>
        <v>25.555899633836123</v>
      </c>
      <c r="C23" s="110">
        <f>A23*Sheet1!D29</f>
        <v>22.799999999999997</v>
      </c>
      <c r="E23" s="110">
        <f t="shared" si="0"/>
        <v>2.7558996338361252</v>
      </c>
      <c r="H23">
        <v>10</v>
      </c>
      <c r="I23" s="111">
        <f>(0.5*Sheet1!D73*(3.141593*((Sheet1!D7/2)*(Sheet1!D7/2)))*(H23*H23*H23)*(Sheet1!D74/100))</f>
        <v>34.777434510000006</v>
      </c>
      <c r="J23" s="110">
        <f>VLOOKUP(I23,B5:C334,2,TRUE)</f>
        <v>30</v>
      </c>
      <c r="K23" s="110">
        <f>J23/Sheet1!D29*Sheet1!D75</f>
        <v>3.5</v>
      </c>
      <c r="L23" s="110">
        <f t="shared" si="2"/>
        <v>26.5</v>
      </c>
      <c r="O23" s="111">
        <f>Sheet1!F67</f>
        <v>0.7634071007856303</v>
      </c>
    </row>
    <row r="24" spans="1:15" ht="12.75">
      <c r="A24">
        <v>2</v>
      </c>
      <c r="B24" s="110">
        <f t="shared" si="1"/>
        <v>27.053628403142522</v>
      </c>
      <c r="C24" s="110">
        <f>A24*Sheet1!D29</f>
        <v>24</v>
      </c>
      <c r="E24" s="110">
        <f t="shared" si="0"/>
        <v>3.0536284031425214</v>
      </c>
      <c r="H24">
        <v>10.5</v>
      </c>
      <c r="I24" s="111">
        <f>(0.5*Sheet1!D73*(3.141593*((Sheet1!D7/2)*(Sheet1!D7/2)))*(H24*H24*H24)*(Sheet1!D74/100))</f>
        <v>40.259227624638754</v>
      </c>
      <c r="J24" s="110">
        <f>VLOOKUP(I24,B5:C334,2,TRUE)</f>
        <v>33.599999999999994</v>
      </c>
      <c r="K24" s="110">
        <f>J24/Sheet1!D29*Sheet1!D75</f>
        <v>3.919999999999999</v>
      </c>
      <c r="L24" s="110">
        <f t="shared" si="2"/>
        <v>29.679999999999996</v>
      </c>
      <c r="O24" s="111">
        <f>Sheet1!F67</f>
        <v>0.7634071007856303</v>
      </c>
    </row>
    <row r="25" spans="1:15" ht="12.75">
      <c r="A25">
        <v>2.1</v>
      </c>
      <c r="B25" s="110">
        <f t="shared" si="1"/>
        <v>28.566625314464634</v>
      </c>
      <c r="C25" s="110">
        <f>A25*Sheet1!D29</f>
        <v>25.200000000000003</v>
      </c>
      <c r="E25" s="110">
        <f t="shared" si="0"/>
        <v>3.36662531446463</v>
      </c>
      <c r="H25">
        <v>11</v>
      </c>
      <c r="I25" s="111">
        <f>(0.5*Sheet1!D73*(3.141593*((Sheet1!D7/2)*(Sheet1!D7/2)))*(H25*H25*H25)*(Sheet1!D74/100))</f>
        <v>46.28876533281001</v>
      </c>
      <c r="J25" s="110">
        <f>VLOOKUP(I25,B5:C334,2,TRUE)</f>
        <v>38.400000000000006</v>
      </c>
      <c r="K25" s="110">
        <f>J25/Sheet1!D29*Sheet1!D75</f>
        <v>4.48</v>
      </c>
      <c r="L25" s="110">
        <f t="shared" si="2"/>
        <v>33.92</v>
      </c>
      <c r="O25" s="111">
        <f>Sheet1!F67</f>
        <v>0.7634071007856303</v>
      </c>
    </row>
    <row r="26" spans="1:15" ht="12.75">
      <c r="A26">
        <v>2.2</v>
      </c>
      <c r="B26" s="110">
        <f t="shared" si="1"/>
        <v>30.094890367802453</v>
      </c>
      <c r="C26" s="110">
        <f>A26*Sheet1!D29</f>
        <v>26.400000000000002</v>
      </c>
      <c r="E26" s="110">
        <f t="shared" si="0"/>
        <v>3.6948903678024516</v>
      </c>
      <c r="H26">
        <v>11.5</v>
      </c>
      <c r="I26" s="111">
        <f>(0.5*Sheet1!D73*(3.141593*((Sheet1!D7/2)*(Sheet1!D7/2)))*(H26*H26*H26)*(Sheet1!D74/100))</f>
        <v>52.89213071039626</v>
      </c>
      <c r="J26" s="110">
        <f>VLOOKUP(I26,B5:C334,2,TRUE)</f>
        <v>42</v>
      </c>
      <c r="K26" s="110">
        <f>J26/Sheet1!D29*Sheet1!D75</f>
        <v>4.8999999999999995</v>
      </c>
      <c r="L26" s="110">
        <f t="shared" si="2"/>
        <v>37.1</v>
      </c>
      <c r="O26" s="111">
        <f>Sheet1!F67</f>
        <v>0.7634071007856303</v>
      </c>
    </row>
    <row r="27" spans="1:15" ht="12.75">
      <c r="A27">
        <v>2.3</v>
      </c>
      <c r="B27" s="110">
        <f t="shared" si="1"/>
        <v>31.638423563155982</v>
      </c>
      <c r="C27" s="110">
        <f>A27*Sheet1!D29</f>
        <v>27.599999999999998</v>
      </c>
      <c r="E27" s="110">
        <f t="shared" si="0"/>
        <v>4.038423563155984</v>
      </c>
      <c r="H27">
        <v>12</v>
      </c>
      <c r="I27" s="111">
        <f>(0.5*Sheet1!D73*(3.141593*((Sheet1!D7/2)*(Sheet1!D7/2)))*(H27*H27*H27)*(Sheet1!D74/100))</f>
        <v>60.09540683328001</v>
      </c>
      <c r="J27" s="110">
        <f>VLOOKUP(I27,B5:C334,2,TRUE)</f>
        <v>46.8</v>
      </c>
      <c r="K27" s="110">
        <f>J27/Sheet1!D29*Sheet1!D75</f>
        <v>5.46</v>
      </c>
      <c r="L27" s="110">
        <f t="shared" si="2"/>
        <v>41.339999999999996</v>
      </c>
      <c r="O27" s="111">
        <f>Sheet1!F67</f>
        <v>0.7634071007856303</v>
      </c>
    </row>
    <row r="28" spans="1:15" ht="12.75">
      <c r="A28">
        <v>2.4</v>
      </c>
      <c r="B28" s="110">
        <f t="shared" si="1"/>
        <v>33.19722490052523</v>
      </c>
      <c r="C28" s="110">
        <f>A28*Sheet1!D29</f>
        <v>28.799999999999997</v>
      </c>
      <c r="E28" s="110">
        <f t="shared" si="0"/>
        <v>4.397224900525231</v>
      </c>
      <c r="I28" s="111"/>
      <c r="O28" s="111">
        <f>Sheet1!F67</f>
        <v>0.7634071007856303</v>
      </c>
    </row>
    <row r="29" spans="1:15" ht="12.75">
      <c r="A29">
        <v>2.5</v>
      </c>
      <c r="B29" s="110">
        <f t="shared" si="1"/>
        <v>34.77129437991019</v>
      </c>
      <c r="C29" s="110">
        <f>A29*Sheet1!D29</f>
        <v>30</v>
      </c>
      <c r="E29" s="110">
        <f t="shared" si="0"/>
        <v>4.77129437991019</v>
      </c>
      <c r="I29" s="111"/>
      <c r="O29" s="111">
        <f>Sheet1!F67</f>
        <v>0.7634071007856303</v>
      </c>
    </row>
    <row r="30" spans="1:15" ht="12.75">
      <c r="A30">
        <v>2.6</v>
      </c>
      <c r="B30" s="110">
        <f t="shared" si="1"/>
        <v>36.36063200131086</v>
      </c>
      <c r="C30" s="110">
        <f>A30*Sheet1!D29</f>
        <v>31.200000000000003</v>
      </c>
      <c r="E30" s="110">
        <f t="shared" si="0"/>
        <v>5.160632001310861</v>
      </c>
      <c r="I30" s="111"/>
      <c r="O30" s="111">
        <f>Sheet1!F67</f>
        <v>0.7634071007856303</v>
      </c>
    </row>
    <row r="31" spans="1:15" ht="12.75">
      <c r="A31">
        <v>2.7</v>
      </c>
      <c r="B31" s="110">
        <f t="shared" si="1"/>
        <v>37.96523776472725</v>
      </c>
      <c r="C31" s="110">
        <f>A31*Sheet1!D29</f>
        <v>32.400000000000006</v>
      </c>
      <c r="E31" s="110">
        <f t="shared" si="0"/>
        <v>5.565237764727246</v>
      </c>
      <c r="I31" s="111"/>
      <c r="O31" s="111">
        <f>Sheet1!F67</f>
        <v>0.7634071007856303</v>
      </c>
    </row>
    <row r="32" spans="1:15" ht="12.75">
      <c r="A32">
        <v>2.8</v>
      </c>
      <c r="B32" s="110">
        <f t="shared" si="1"/>
        <v>39.585111670159336</v>
      </c>
      <c r="C32" s="110">
        <f>A32*Sheet1!D29</f>
        <v>33.599999999999994</v>
      </c>
      <c r="E32" s="110">
        <f t="shared" si="0"/>
        <v>5.985111670159341</v>
      </c>
      <c r="I32" s="111"/>
      <c r="O32" s="111">
        <f>Sheet1!F67</f>
        <v>0.7634071007856303</v>
      </c>
    </row>
    <row r="33" spans="1:15" ht="12.75">
      <c r="A33">
        <v>2.9</v>
      </c>
      <c r="B33" s="110">
        <f t="shared" si="1"/>
        <v>41.22025371760715</v>
      </c>
      <c r="C33" s="110">
        <f>A33*Sheet1!D29</f>
        <v>34.8</v>
      </c>
      <c r="E33" s="110">
        <f t="shared" si="0"/>
        <v>6.420253717607151</v>
      </c>
      <c r="I33" s="111"/>
      <c r="O33" s="111">
        <f>Sheet1!F67</f>
        <v>0.7634071007856303</v>
      </c>
    </row>
    <row r="34" spans="1:15" ht="12.75">
      <c r="A34">
        <v>3</v>
      </c>
      <c r="B34" s="110">
        <f t="shared" si="1"/>
        <v>42.87066390707067</v>
      </c>
      <c r="C34" s="110">
        <f>A34*Sheet1!D29</f>
        <v>36</v>
      </c>
      <c r="E34" s="110">
        <f t="shared" si="0"/>
        <v>6.870663907070673</v>
      </c>
      <c r="I34" s="111"/>
      <c r="O34" s="111">
        <f>Sheet1!F67</f>
        <v>0.7634071007856303</v>
      </c>
    </row>
    <row r="35" spans="1:15" ht="12.75">
      <c r="A35">
        <v>3.1</v>
      </c>
      <c r="B35" s="110">
        <f t="shared" si="1"/>
        <v>44.53634223854991</v>
      </c>
      <c r="C35" s="110">
        <f>A35*Sheet1!D29</f>
        <v>37.2</v>
      </c>
      <c r="E35" s="110">
        <f t="shared" si="0"/>
        <v>7.336342238549909</v>
      </c>
      <c r="O35" s="111">
        <f>Sheet1!F67</f>
        <v>0.7634071007856303</v>
      </c>
    </row>
    <row r="36" spans="1:15" ht="12.75">
      <c r="A36">
        <v>3.2</v>
      </c>
      <c r="B36" s="110">
        <f t="shared" si="1"/>
        <v>46.21728871204486</v>
      </c>
      <c r="C36" s="110">
        <f>A36*Sheet1!D29</f>
        <v>38.400000000000006</v>
      </c>
      <c r="E36" s="110">
        <f t="shared" si="0"/>
        <v>7.817288712044856</v>
      </c>
      <c r="O36" s="111">
        <f>Sheet1!F67</f>
        <v>0.7634071007856303</v>
      </c>
    </row>
    <row r="37" spans="1:15" ht="12.75">
      <c r="A37">
        <v>3.3</v>
      </c>
      <c r="B37" s="110">
        <f t="shared" si="1"/>
        <v>47.91350332755551</v>
      </c>
      <c r="C37" s="110">
        <f>A37*Sheet1!D29</f>
        <v>39.599999999999994</v>
      </c>
      <c r="E37" s="110">
        <f t="shared" si="0"/>
        <v>8.313503327555514</v>
      </c>
      <c r="O37" s="111">
        <f>Sheet1!F67</f>
        <v>0.7634071007856303</v>
      </c>
    </row>
    <row r="38" spans="1:15" ht="12.75">
      <c r="A38">
        <v>3.4</v>
      </c>
      <c r="B38" s="110">
        <f t="shared" si="1"/>
        <v>49.624986085081886</v>
      </c>
      <c r="C38" s="110">
        <f>A38*Sheet1!D29</f>
        <v>40.8</v>
      </c>
      <c r="E38" s="110">
        <f t="shared" si="0"/>
        <v>8.824986085081886</v>
      </c>
      <c r="O38" s="111">
        <f>Sheet1!F67</f>
        <v>0.7634071007856303</v>
      </c>
    </row>
    <row r="39" spans="1:15" ht="12.75">
      <c r="A39">
        <v>3.5</v>
      </c>
      <c r="B39" s="110">
        <f t="shared" si="1"/>
        <v>51.35173698462397</v>
      </c>
      <c r="C39" s="110">
        <f>A39*Sheet1!D29</f>
        <v>42</v>
      </c>
      <c r="E39" s="110">
        <f t="shared" si="0"/>
        <v>9.351736984623972</v>
      </c>
      <c r="O39" s="111">
        <f>Sheet1!F67</f>
        <v>0.7634071007856303</v>
      </c>
    </row>
    <row r="40" spans="1:15" ht="12.75">
      <c r="A40">
        <v>3.6</v>
      </c>
      <c r="B40" s="110">
        <f t="shared" si="1"/>
        <v>53.09375602618177</v>
      </c>
      <c r="C40" s="110">
        <f>A40*Sheet1!D29</f>
        <v>43.2</v>
      </c>
      <c r="E40" s="110">
        <f t="shared" si="0"/>
        <v>9.89375602618177</v>
      </c>
      <c r="O40" s="111">
        <f>Sheet1!F67</f>
        <v>0.7634071007856303</v>
      </c>
    </row>
    <row r="41" spans="1:15" ht="12.75">
      <c r="A41">
        <v>3.7</v>
      </c>
      <c r="B41" s="110">
        <f t="shared" si="1"/>
        <v>54.85104320975529</v>
      </c>
      <c r="C41" s="110">
        <f>A41*Sheet1!D29</f>
        <v>44.400000000000006</v>
      </c>
      <c r="E41" s="110">
        <f t="shared" si="0"/>
        <v>10.45104320975528</v>
      </c>
      <c r="O41" s="111">
        <f>Sheet1!F67</f>
        <v>0.7634071007856303</v>
      </c>
    </row>
    <row r="42" spans="1:15" ht="12.75">
      <c r="A42">
        <v>3.8</v>
      </c>
      <c r="B42" s="110">
        <f t="shared" si="1"/>
        <v>56.6235985353445</v>
      </c>
      <c r="C42" s="110">
        <f>A42*Sheet1!D29</f>
        <v>45.599999999999994</v>
      </c>
      <c r="E42" s="110">
        <f t="shared" si="0"/>
        <v>11.023598535344501</v>
      </c>
      <c r="O42" s="111">
        <f>Sheet1!F67</f>
        <v>0.7634071007856303</v>
      </c>
    </row>
    <row r="43" spans="1:15" ht="12.75">
      <c r="A43">
        <v>3.9</v>
      </c>
      <c r="B43" s="110">
        <f t="shared" si="1"/>
        <v>58.411422002949436</v>
      </c>
      <c r="C43" s="110">
        <f>A43*Sheet1!D29</f>
        <v>46.8</v>
      </c>
      <c r="E43" s="110">
        <f t="shared" si="0"/>
        <v>11.611422002949437</v>
      </c>
      <c r="O43" s="111">
        <f>Sheet1!F67</f>
        <v>0.7634071007856303</v>
      </c>
    </row>
    <row r="44" spans="1:15" ht="12.75">
      <c r="A44">
        <v>4</v>
      </c>
      <c r="B44" s="110">
        <f t="shared" si="1"/>
        <v>60.21451361257009</v>
      </c>
      <c r="C44" s="110">
        <f>A44*Sheet1!D29</f>
        <v>48</v>
      </c>
      <c r="E44" s="110">
        <f t="shared" si="0"/>
        <v>12.214513612570085</v>
      </c>
      <c r="O44" s="111">
        <f>Sheet1!F67</f>
        <v>0.7634071007856303</v>
      </c>
    </row>
    <row r="45" spans="1:15" ht="12.75">
      <c r="A45">
        <v>4.1</v>
      </c>
      <c r="B45" s="110">
        <f t="shared" si="1"/>
        <v>62.03287336420644</v>
      </c>
      <c r="C45" s="110">
        <f>A45*Sheet1!D29</f>
        <v>49.199999999999996</v>
      </c>
      <c r="E45" s="110">
        <f t="shared" si="0"/>
        <v>12.832873364206446</v>
      </c>
      <c r="O45" s="111">
        <f>Sheet1!F67</f>
        <v>0.7634071007856303</v>
      </c>
    </row>
    <row r="46" spans="1:15" ht="12.75">
      <c r="A46">
        <v>4.2</v>
      </c>
      <c r="B46" s="110">
        <f t="shared" si="1"/>
        <v>63.86650125785852</v>
      </c>
      <c r="C46" s="110">
        <f>A46*Sheet1!D29</f>
        <v>50.400000000000006</v>
      </c>
      <c r="E46" s="110">
        <f t="shared" si="0"/>
        <v>13.46650125785852</v>
      </c>
      <c r="O46" s="111">
        <f>Sheet1!F67</f>
        <v>0.7634071007856303</v>
      </c>
    </row>
    <row r="47" spans="1:15" ht="12.75">
      <c r="A47">
        <v>4.3</v>
      </c>
      <c r="B47" s="110">
        <f t="shared" si="1"/>
        <v>65.7153972935263</v>
      </c>
      <c r="C47" s="110">
        <f>A47*Sheet1!D29</f>
        <v>51.599999999999994</v>
      </c>
      <c r="E47" s="110">
        <f t="shared" si="0"/>
        <v>14.115397293526303</v>
      </c>
      <c r="O47" s="111">
        <f>Sheet1!F67</f>
        <v>0.7634071007856303</v>
      </c>
    </row>
    <row r="48" spans="1:15" ht="12.75">
      <c r="A48">
        <v>4.4</v>
      </c>
      <c r="B48" s="110">
        <f t="shared" si="1"/>
        <v>67.57956147120981</v>
      </c>
      <c r="C48" s="110">
        <f>A48*Sheet1!D29</f>
        <v>52.800000000000004</v>
      </c>
      <c r="E48" s="110">
        <f t="shared" si="0"/>
        <v>14.779561471209806</v>
      </c>
      <c r="O48" s="111">
        <f>Sheet1!F67</f>
        <v>0.7634071007856303</v>
      </c>
    </row>
    <row r="49" spans="1:15" ht="12.75">
      <c r="A49">
        <v>4.5</v>
      </c>
      <c r="B49" s="110">
        <f t="shared" si="1"/>
        <v>69.45899379090902</v>
      </c>
      <c r="C49" s="110">
        <f>A49*Sheet1!D29</f>
        <v>54</v>
      </c>
      <c r="E49" s="110">
        <f t="shared" si="0"/>
        <v>15.458993790909014</v>
      </c>
      <c r="O49" s="111">
        <f>Sheet1!F67</f>
        <v>0.7634071007856303</v>
      </c>
    </row>
    <row r="50" spans="1:15" ht="12.75">
      <c r="A50">
        <v>4.6</v>
      </c>
      <c r="B50" s="110">
        <f t="shared" si="1"/>
        <v>71.35369425262394</v>
      </c>
      <c r="C50" s="110">
        <f>A50*Sheet1!D29</f>
        <v>55.199999999999996</v>
      </c>
      <c r="E50" s="110">
        <f t="shared" si="0"/>
        <v>16.153694252623936</v>
      </c>
      <c r="O50" s="111">
        <f>Sheet1!F67</f>
        <v>0.7634071007856303</v>
      </c>
    </row>
    <row r="51" spans="1:15" ht="12.75">
      <c r="A51">
        <v>4.7</v>
      </c>
      <c r="B51" s="110">
        <f t="shared" si="1"/>
        <v>73.26366285635459</v>
      </c>
      <c r="C51" s="110">
        <f>A51*Sheet1!D29</f>
        <v>56.400000000000006</v>
      </c>
      <c r="E51" s="110">
        <f t="shared" si="0"/>
        <v>16.863662856354576</v>
      </c>
      <c r="O51" s="111">
        <f>Sheet1!F67</f>
        <v>0.7634071007856303</v>
      </c>
    </row>
    <row r="52" spans="1:15" ht="12.75">
      <c r="A52">
        <v>4.8</v>
      </c>
      <c r="B52" s="110">
        <f t="shared" si="1"/>
        <v>75.18889960210092</v>
      </c>
      <c r="C52" s="110">
        <f>A52*Sheet1!D29</f>
        <v>57.599999999999994</v>
      </c>
      <c r="E52" s="110">
        <f t="shared" si="0"/>
        <v>17.588899602100923</v>
      </c>
      <c r="O52" s="111">
        <f>Sheet1!F67</f>
        <v>0.7634071007856303</v>
      </c>
    </row>
    <row r="53" spans="1:15" ht="12.75">
      <c r="A53">
        <v>4.9</v>
      </c>
      <c r="B53" s="110">
        <f t="shared" si="1"/>
        <v>77.12940448986299</v>
      </c>
      <c r="C53" s="110">
        <f>A53*Sheet1!D29</f>
        <v>58.800000000000004</v>
      </c>
      <c r="E53" s="110">
        <f t="shared" si="0"/>
        <v>18.329404489862988</v>
      </c>
      <c r="O53" s="111">
        <f>Sheet1!F67</f>
        <v>0.7634071007856303</v>
      </c>
    </row>
    <row r="54" spans="1:15" ht="12.75">
      <c r="A54">
        <v>5</v>
      </c>
      <c r="B54" s="110">
        <f t="shared" si="1"/>
        <v>79.08517751964075</v>
      </c>
      <c r="C54" s="110">
        <f>A54*Sheet1!D29</f>
        <v>60</v>
      </c>
      <c r="E54" s="110">
        <f t="shared" si="0"/>
        <v>19.08517751964076</v>
      </c>
      <c r="O54" s="111">
        <f>Sheet1!F67</f>
        <v>0.7634071007856303</v>
      </c>
    </row>
    <row r="55" spans="1:15" ht="12.75">
      <c r="A55">
        <v>5.1</v>
      </c>
      <c r="B55" s="110">
        <f t="shared" si="1"/>
        <v>81.05621869143424</v>
      </c>
      <c r="C55" s="110">
        <f>A55*Sheet1!D29</f>
        <v>61.199999999999996</v>
      </c>
      <c r="E55" s="110">
        <f t="shared" si="0"/>
        <v>19.856218691434243</v>
      </c>
      <c r="O55" s="111">
        <f>Sheet1!F67</f>
        <v>0.7634071007856303</v>
      </c>
    </row>
    <row r="56" spans="1:15" ht="12.75">
      <c r="A56">
        <v>5.2</v>
      </c>
      <c r="B56" s="110">
        <f t="shared" si="1"/>
        <v>83.04252800524345</v>
      </c>
      <c r="C56" s="110">
        <f>A56*Sheet1!D29</f>
        <v>62.400000000000006</v>
      </c>
      <c r="E56" s="110">
        <f t="shared" si="0"/>
        <v>20.642528005243445</v>
      </c>
      <c r="O56" s="111">
        <f>Sheet1!F67</f>
        <v>0.7634071007856303</v>
      </c>
    </row>
    <row r="57" spans="1:15" ht="12.75">
      <c r="A57">
        <v>5.3</v>
      </c>
      <c r="B57" s="110">
        <f t="shared" si="1"/>
        <v>85.04410546106836</v>
      </c>
      <c r="C57" s="110">
        <f>A57*Sheet1!D29</f>
        <v>63.599999999999994</v>
      </c>
      <c r="E57" s="110">
        <f t="shared" si="0"/>
        <v>21.444105461068357</v>
      </c>
      <c r="O57" s="111">
        <f>Sheet1!F67</f>
        <v>0.7634071007856303</v>
      </c>
    </row>
    <row r="58" spans="1:15" ht="12.75">
      <c r="A58">
        <v>5.4</v>
      </c>
      <c r="B58" s="110">
        <f t="shared" si="1"/>
        <v>87.060951058909</v>
      </c>
      <c r="C58" s="110">
        <f>A58*Sheet1!D29</f>
        <v>64.80000000000001</v>
      </c>
      <c r="E58" s="110">
        <f t="shared" si="0"/>
        <v>22.260951058908983</v>
      </c>
      <c r="O58" s="111">
        <f>Sheet1!F67</f>
        <v>0.7634071007856303</v>
      </c>
    </row>
    <row r="59" spans="1:15" ht="12.75">
      <c r="A59">
        <v>5.5</v>
      </c>
      <c r="B59" s="110">
        <f t="shared" si="1"/>
        <v>89.09306479876531</v>
      </c>
      <c r="C59" s="110">
        <f>A59*Sheet1!D29</f>
        <v>66</v>
      </c>
      <c r="E59" s="110">
        <f t="shared" si="0"/>
        <v>23.09306479876532</v>
      </c>
      <c r="O59" s="111">
        <f>Sheet1!F67</f>
        <v>0.7634071007856303</v>
      </c>
    </row>
    <row r="60" spans="1:15" ht="12.75">
      <c r="A60">
        <v>5.6</v>
      </c>
      <c r="B60" s="110">
        <f t="shared" si="1"/>
        <v>91.14044668063735</v>
      </c>
      <c r="C60" s="110">
        <f>A60*Sheet1!D29</f>
        <v>67.19999999999999</v>
      </c>
      <c r="E60" s="110">
        <f t="shared" si="0"/>
        <v>23.940446680637365</v>
      </c>
      <c r="O60" s="111">
        <f>Sheet1!F67</f>
        <v>0.7634071007856303</v>
      </c>
    </row>
    <row r="61" spans="1:15" ht="12.75">
      <c r="A61">
        <v>5.7</v>
      </c>
      <c r="B61" s="110">
        <f t="shared" si="1"/>
        <v>93.20309670452514</v>
      </c>
      <c r="C61" s="110">
        <f>A61*Sheet1!D29</f>
        <v>68.4</v>
      </c>
      <c r="E61" s="110">
        <f t="shared" si="0"/>
        <v>24.80309670452513</v>
      </c>
      <c r="O61" s="111">
        <f>Sheet1!F67</f>
        <v>0.7634071007856303</v>
      </c>
    </row>
    <row r="62" spans="1:15" ht="12.75">
      <c r="A62">
        <v>5.8</v>
      </c>
      <c r="B62" s="110">
        <f t="shared" si="1"/>
        <v>95.2810148704286</v>
      </c>
      <c r="C62" s="110">
        <f>A62*Sheet1!D29</f>
        <v>69.6</v>
      </c>
      <c r="E62" s="110">
        <f t="shared" si="0"/>
        <v>25.681014870428605</v>
      </c>
      <c r="O62" s="111">
        <f>Sheet1!F67</f>
        <v>0.7634071007856303</v>
      </c>
    </row>
    <row r="63" spans="1:15" ht="12.75">
      <c r="A63">
        <v>5.9</v>
      </c>
      <c r="B63" s="110">
        <f t="shared" si="1"/>
        <v>97.3742011783478</v>
      </c>
      <c r="C63" s="110">
        <f>A63*Sheet1!D29</f>
        <v>70.80000000000001</v>
      </c>
      <c r="E63" s="110">
        <f t="shared" si="0"/>
        <v>26.574201178347796</v>
      </c>
      <c r="O63" s="111">
        <f>Sheet1!F67</f>
        <v>0.7634071007856303</v>
      </c>
    </row>
    <row r="64" spans="1:15" ht="12.75">
      <c r="A64">
        <v>6</v>
      </c>
      <c r="B64" s="110">
        <f t="shared" si="1"/>
        <v>99.48265562828269</v>
      </c>
      <c r="C64" s="110">
        <f>A64*Sheet1!D29</f>
        <v>72</v>
      </c>
      <c r="E64" s="110">
        <f t="shared" si="0"/>
        <v>27.482655628282693</v>
      </c>
      <c r="O64" s="111">
        <f>Sheet1!F67</f>
        <v>0.7634071007856303</v>
      </c>
    </row>
    <row r="65" spans="1:15" ht="12.75">
      <c r="A65">
        <v>6.1</v>
      </c>
      <c r="B65" s="110">
        <f t="shared" si="1"/>
        <v>101.6063782202333</v>
      </c>
      <c r="C65" s="110">
        <f>A65*Sheet1!D29</f>
        <v>73.19999999999999</v>
      </c>
      <c r="E65" s="110">
        <f t="shared" si="0"/>
        <v>28.4063782202333</v>
      </c>
      <c r="O65" s="111">
        <f>Sheet1!F67</f>
        <v>0.7634071007856303</v>
      </c>
    </row>
    <row r="66" spans="1:15" ht="12.75">
      <c r="A66">
        <v>6.2</v>
      </c>
      <c r="B66" s="110">
        <f t="shared" si="1"/>
        <v>103.74536895419965</v>
      </c>
      <c r="C66" s="110">
        <f>A66*Sheet1!D29</f>
        <v>74.4</v>
      </c>
      <c r="E66" s="110">
        <f t="shared" si="0"/>
        <v>29.345368954199635</v>
      </c>
      <c r="O66" s="111">
        <f>Sheet1!F67</f>
        <v>0.7634071007856303</v>
      </c>
    </row>
    <row r="67" spans="1:15" ht="12.75">
      <c r="A67">
        <v>6.3</v>
      </c>
      <c r="B67" s="110">
        <f t="shared" si="1"/>
        <v>105.89962783018166</v>
      </c>
      <c r="C67" s="110">
        <f>A67*Sheet1!D29</f>
        <v>75.6</v>
      </c>
      <c r="E67" s="110">
        <f t="shared" si="0"/>
        <v>30.299627830181667</v>
      </c>
      <c r="O67" s="111">
        <f>Sheet1!F67</f>
        <v>0.7634071007856303</v>
      </c>
    </row>
    <row r="68" spans="1:15" ht="12.75">
      <c r="A68">
        <v>6.4</v>
      </c>
      <c r="B68" s="110">
        <f t="shared" si="1"/>
        <v>108.06915484817944</v>
      </c>
      <c r="C68" s="110">
        <f>A68*Sheet1!D29</f>
        <v>76.80000000000001</v>
      </c>
      <c r="E68" s="110">
        <f t="shared" si="0"/>
        <v>31.269154848179426</v>
      </c>
      <c r="O68" s="111">
        <f>Sheet1!F67</f>
        <v>0.7634071007856303</v>
      </c>
    </row>
    <row r="69" spans="1:15" ht="12.75">
      <c r="A69">
        <v>6.5</v>
      </c>
      <c r="B69" s="110">
        <f t="shared" si="1"/>
        <v>110.25395000819287</v>
      </c>
      <c r="C69" s="110">
        <f>A69*Sheet1!D29</f>
        <v>78</v>
      </c>
      <c r="E69" s="110">
        <f t="shared" si="0"/>
        <v>32.25395000819288</v>
      </c>
      <c r="O69" s="111">
        <f>Sheet1!F67</f>
        <v>0.7634071007856303</v>
      </c>
    </row>
    <row r="70" spans="1:15" ht="12.75">
      <c r="A70">
        <v>6.6</v>
      </c>
      <c r="B70" s="110">
        <f t="shared" si="1"/>
        <v>112.45401331022205</v>
      </c>
      <c r="C70" s="110">
        <f>A70*Sheet1!D29</f>
        <v>79.19999999999999</v>
      </c>
      <c r="E70" s="110">
        <f aca="true" t="shared" si="3" ref="E70:E133">(A70*A70)*O70</f>
        <v>33.25401331022206</v>
      </c>
      <c r="O70" s="111">
        <f>Sheet1!F67</f>
        <v>0.7634071007856303</v>
      </c>
    </row>
    <row r="71" spans="1:15" ht="12.75">
      <c r="A71">
        <v>6.7</v>
      </c>
      <c r="B71" s="110">
        <f t="shared" si="1"/>
        <v>114.66934475426694</v>
      </c>
      <c r="C71" s="110">
        <f>A71*Sheet1!D29</f>
        <v>80.4</v>
      </c>
      <c r="E71" s="110">
        <f t="shared" si="3"/>
        <v>34.269344754266946</v>
      </c>
      <c r="O71" s="111">
        <f>Sheet1!F67</f>
        <v>0.7634071007856303</v>
      </c>
    </row>
    <row r="72" spans="1:15" ht="12.75">
      <c r="A72">
        <v>6.8</v>
      </c>
      <c r="B72" s="110">
        <f aca="true" t="shared" si="4" ref="B72:B135">C72+E72</f>
        <v>116.89994434032754</v>
      </c>
      <c r="C72" s="110">
        <f>A72*Sheet1!D29</f>
        <v>81.6</v>
      </c>
      <c r="E72" s="110">
        <f t="shared" si="3"/>
        <v>35.29994434032754</v>
      </c>
      <c r="O72" s="111">
        <f>Sheet1!F67</f>
        <v>0.7634071007856303</v>
      </c>
    </row>
    <row r="73" spans="1:15" ht="12.75">
      <c r="A73">
        <v>6.9</v>
      </c>
      <c r="B73" s="110">
        <f t="shared" si="4"/>
        <v>119.14581206840387</v>
      </c>
      <c r="C73" s="110">
        <f>A73*Sheet1!D29</f>
        <v>82.80000000000001</v>
      </c>
      <c r="E73" s="110">
        <f t="shared" si="3"/>
        <v>36.345812068403866</v>
      </c>
      <c r="O73" s="111">
        <f>Sheet1!F67</f>
        <v>0.7634071007856303</v>
      </c>
    </row>
    <row r="74" spans="1:15" ht="12.75">
      <c r="A74">
        <v>7</v>
      </c>
      <c r="B74" s="110">
        <f t="shared" si="4"/>
        <v>121.40694793849589</v>
      </c>
      <c r="C74" s="110">
        <f>A74*Sheet1!D29</f>
        <v>84</v>
      </c>
      <c r="E74" s="110">
        <f t="shared" si="3"/>
        <v>37.40694793849589</v>
      </c>
      <c r="O74" s="111">
        <f>Sheet1!F67</f>
        <v>0.7634071007856303</v>
      </c>
    </row>
    <row r="75" spans="1:15" ht="12.75">
      <c r="A75">
        <v>7.1</v>
      </c>
      <c r="B75" s="110">
        <f t="shared" si="4"/>
        <v>123.68335195060361</v>
      </c>
      <c r="C75" s="110">
        <f>A75*Sheet1!D29</f>
        <v>85.19999999999999</v>
      </c>
      <c r="E75" s="110">
        <f t="shared" si="3"/>
        <v>38.48335195060362</v>
      </c>
      <c r="O75" s="111">
        <f>Sheet1!F67</f>
        <v>0.7634071007856303</v>
      </c>
    </row>
    <row r="76" spans="1:15" ht="12.75">
      <c r="A76">
        <v>7.2</v>
      </c>
      <c r="B76" s="110">
        <f t="shared" si="4"/>
        <v>125.97502410472708</v>
      </c>
      <c r="C76" s="110">
        <f>A76*Sheet1!D29</f>
        <v>86.4</v>
      </c>
      <c r="E76" s="110">
        <f t="shared" si="3"/>
        <v>39.57502410472708</v>
      </c>
      <c r="O76" s="111">
        <f>Sheet1!F67</f>
        <v>0.7634071007856303</v>
      </c>
    </row>
    <row r="77" spans="1:15" ht="12.75">
      <c r="A77">
        <v>7.3</v>
      </c>
      <c r="B77" s="110">
        <f t="shared" si="4"/>
        <v>128.28196440086623</v>
      </c>
      <c r="C77" s="110">
        <f>A77*Sheet1!D29</f>
        <v>87.6</v>
      </c>
      <c r="E77" s="110">
        <f t="shared" si="3"/>
        <v>40.68196440086624</v>
      </c>
      <c r="O77" s="111">
        <f>Sheet1!F67</f>
        <v>0.7634071007856303</v>
      </c>
    </row>
    <row r="78" spans="1:15" ht="12.75">
      <c r="A78">
        <v>7.4</v>
      </c>
      <c r="B78" s="110">
        <f t="shared" si="4"/>
        <v>130.60417283902115</v>
      </c>
      <c r="C78" s="110">
        <f>A78*Sheet1!D29</f>
        <v>88.80000000000001</v>
      </c>
      <c r="E78" s="110">
        <f t="shared" si="3"/>
        <v>41.80417283902112</v>
      </c>
      <c r="O78" s="111">
        <f>Sheet1!F67</f>
        <v>0.7634071007856303</v>
      </c>
    </row>
    <row r="79" spans="1:15" ht="12.75">
      <c r="A79">
        <v>7.5</v>
      </c>
      <c r="B79" s="110">
        <f t="shared" si="4"/>
        <v>132.94164941919172</v>
      </c>
      <c r="C79" s="110">
        <f>A79*Sheet1!D29</f>
        <v>90</v>
      </c>
      <c r="E79" s="110">
        <f t="shared" si="3"/>
        <v>42.941649419191705</v>
      </c>
      <c r="O79" s="111">
        <f>Sheet1!F67</f>
        <v>0.7634071007856303</v>
      </c>
    </row>
    <row r="80" spans="1:15" ht="12.75">
      <c r="A80">
        <v>7.6</v>
      </c>
      <c r="B80" s="110">
        <f t="shared" si="4"/>
        <v>135.294394141378</v>
      </c>
      <c r="C80" s="110">
        <f>A80*Sheet1!D29</f>
        <v>91.19999999999999</v>
      </c>
      <c r="E80" s="110">
        <f t="shared" si="3"/>
        <v>44.094394141378004</v>
      </c>
      <c r="O80" s="111">
        <f>Sheet1!F67</f>
        <v>0.7634071007856303</v>
      </c>
    </row>
    <row r="81" spans="1:15" ht="12.75">
      <c r="A81">
        <v>7.7</v>
      </c>
      <c r="B81" s="110">
        <f t="shared" si="4"/>
        <v>137.66240700558004</v>
      </c>
      <c r="C81" s="110">
        <f>A81*Sheet1!D29</f>
        <v>92.4</v>
      </c>
      <c r="E81" s="110">
        <f t="shared" si="3"/>
        <v>45.26240700558003</v>
      </c>
      <c r="O81" s="111">
        <f>Sheet1!F67</f>
        <v>0.7634071007856303</v>
      </c>
    </row>
    <row r="82" spans="1:15" ht="12.75">
      <c r="A82">
        <v>7.8</v>
      </c>
      <c r="B82" s="110">
        <f t="shared" si="4"/>
        <v>140.04568801179775</v>
      </c>
      <c r="C82" s="110">
        <f>A82*Sheet1!D29</f>
        <v>93.6</v>
      </c>
      <c r="E82" s="110">
        <f t="shared" si="3"/>
        <v>46.44568801179775</v>
      </c>
      <c r="O82" s="111">
        <f>Sheet1!F67</f>
        <v>0.7634071007856303</v>
      </c>
    </row>
    <row r="83" spans="1:15" ht="12.75">
      <c r="A83">
        <v>7.9</v>
      </c>
      <c r="B83" s="110">
        <f t="shared" si="4"/>
        <v>142.4442371600312</v>
      </c>
      <c r="C83" s="110">
        <f>A83*Sheet1!D29</f>
        <v>94.80000000000001</v>
      </c>
      <c r="E83" s="110">
        <f t="shared" si="3"/>
        <v>47.644237160031196</v>
      </c>
      <c r="O83" s="111">
        <f>Sheet1!F67</f>
        <v>0.7634071007856303</v>
      </c>
    </row>
    <row r="84" spans="1:15" ht="12.75">
      <c r="A84">
        <v>8</v>
      </c>
      <c r="B84" s="110">
        <f t="shared" si="4"/>
        <v>144.85805445028035</v>
      </c>
      <c r="C84" s="110">
        <f>A84*Sheet1!D29</f>
        <v>96</v>
      </c>
      <c r="E84" s="110">
        <f t="shared" si="3"/>
        <v>48.85805445028034</v>
      </c>
      <c r="O84" s="111">
        <f>Sheet1!F67</f>
        <v>0.7634071007856303</v>
      </c>
    </row>
    <row r="85" spans="1:15" ht="12.75">
      <c r="A85">
        <v>8.1</v>
      </c>
      <c r="B85" s="110">
        <f t="shared" si="4"/>
        <v>147.2871398825452</v>
      </c>
      <c r="C85" s="110">
        <f>A85*Sheet1!D29</f>
        <v>97.19999999999999</v>
      </c>
      <c r="E85" s="110">
        <f t="shared" si="3"/>
        <v>50.08713988254521</v>
      </c>
      <c r="O85" s="111">
        <f>Sheet1!F67</f>
        <v>0.7634071007856303</v>
      </c>
    </row>
    <row r="86" spans="1:15" ht="12.75">
      <c r="A86">
        <v>8.2</v>
      </c>
      <c r="B86" s="110">
        <f t="shared" si="4"/>
        <v>149.73149345682577</v>
      </c>
      <c r="C86" s="110">
        <f>A86*Sheet1!D29</f>
        <v>98.39999999999999</v>
      </c>
      <c r="E86" s="110">
        <f t="shared" si="3"/>
        <v>51.33149345682578</v>
      </c>
      <c r="O86" s="111">
        <f>Sheet1!F67</f>
        <v>0.7634071007856303</v>
      </c>
    </row>
    <row r="87" spans="1:15" ht="12.75">
      <c r="A87">
        <v>8.3</v>
      </c>
      <c r="B87" s="110">
        <f t="shared" si="4"/>
        <v>152.19111517312209</v>
      </c>
      <c r="C87" s="110">
        <f>A87*Sheet1!D29</f>
        <v>99.60000000000001</v>
      </c>
      <c r="E87" s="110">
        <f t="shared" si="3"/>
        <v>52.591115173122084</v>
      </c>
      <c r="O87" s="111">
        <f>Sheet1!F67</f>
        <v>0.7634071007856303</v>
      </c>
    </row>
    <row r="88" spans="1:15" ht="12.75">
      <c r="A88">
        <v>8.4</v>
      </c>
      <c r="B88" s="110">
        <f t="shared" si="4"/>
        <v>154.66600503143408</v>
      </c>
      <c r="C88" s="110">
        <f>A88*Sheet1!D29</f>
        <v>100.80000000000001</v>
      </c>
      <c r="E88" s="110">
        <f t="shared" si="3"/>
        <v>53.86600503143408</v>
      </c>
      <c r="O88" s="111">
        <f>Sheet1!F67</f>
        <v>0.7634071007856303</v>
      </c>
    </row>
    <row r="89" spans="1:15" ht="12.75">
      <c r="A89">
        <v>8.5</v>
      </c>
      <c r="B89" s="110">
        <f t="shared" si="4"/>
        <v>157.1561630317618</v>
      </c>
      <c r="C89" s="110">
        <f>A89*Sheet1!D29</f>
        <v>102</v>
      </c>
      <c r="E89" s="110">
        <f t="shared" si="3"/>
        <v>55.15616303176179</v>
      </c>
      <c r="O89" s="111">
        <f>Sheet1!F67</f>
        <v>0.7634071007856303</v>
      </c>
    </row>
    <row r="90" spans="1:15" ht="12.75">
      <c r="A90">
        <v>8.6</v>
      </c>
      <c r="B90" s="110">
        <f t="shared" si="4"/>
        <v>159.6615891741052</v>
      </c>
      <c r="C90" s="110">
        <f>A90*Sheet1!D29</f>
        <v>103.19999999999999</v>
      </c>
      <c r="E90" s="110">
        <f t="shared" si="3"/>
        <v>56.461589174105214</v>
      </c>
      <c r="O90" s="111">
        <f>Sheet1!F67</f>
        <v>0.7634071007856303</v>
      </c>
    </row>
    <row r="91" spans="1:15" ht="12.75">
      <c r="A91">
        <v>8.7</v>
      </c>
      <c r="B91" s="110">
        <f t="shared" si="4"/>
        <v>162.18228345846433</v>
      </c>
      <c r="C91" s="110">
        <f>A91*Sheet1!D29</f>
        <v>104.39999999999999</v>
      </c>
      <c r="E91" s="110">
        <f t="shared" si="3"/>
        <v>57.78228345846435</v>
      </c>
      <c r="O91" s="111">
        <f>Sheet1!F67</f>
        <v>0.7634071007856303</v>
      </c>
    </row>
    <row r="92" spans="1:15" ht="12.75">
      <c r="A92">
        <v>8.8</v>
      </c>
      <c r="B92" s="110">
        <f t="shared" si="4"/>
        <v>164.71824588483923</v>
      </c>
      <c r="C92" s="110">
        <f>A92*Sheet1!D29</f>
        <v>105.60000000000001</v>
      </c>
      <c r="E92" s="110">
        <f t="shared" si="3"/>
        <v>59.118245884839226</v>
      </c>
      <c r="O92" s="111">
        <f>Sheet1!F67</f>
        <v>0.7634071007856303</v>
      </c>
    </row>
    <row r="93" spans="1:15" ht="12.75">
      <c r="A93">
        <v>8.9</v>
      </c>
      <c r="B93" s="110">
        <f t="shared" si="4"/>
        <v>167.2694764532298</v>
      </c>
      <c r="C93" s="110">
        <f>A93*Sheet1!D29</f>
        <v>106.80000000000001</v>
      </c>
      <c r="E93" s="110">
        <f t="shared" si="3"/>
        <v>60.46947645322979</v>
      </c>
      <c r="O93" s="111">
        <f>Sheet1!F67</f>
        <v>0.7634071007856303</v>
      </c>
    </row>
    <row r="94" spans="1:15" ht="12.75">
      <c r="A94">
        <v>9</v>
      </c>
      <c r="B94" s="110">
        <f t="shared" si="4"/>
        <v>169.83597516363605</v>
      </c>
      <c r="C94" s="110">
        <f>A94*Sheet1!D29</f>
        <v>108</v>
      </c>
      <c r="E94" s="110">
        <f t="shared" si="3"/>
        <v>61.83597516363606</v>
      </c>
      <c r="O94" s="111">
        <f>Sheet1!F67</f>
        <v>0.7634071007856303</v>
      </c>
    </row>
    <row r="95" spans="1:15" ht="12.75">
      <c r="A95">
        <v>9.1</v>
      </c>
      <c r="B95" s="110">
        <f t="shared" si="4"/>
        <v>172.417742016058</v>
      </c>
      <c r="C95" s="110">
        <f>A95*Sheet1!D29</f>
        <v>109.19999999999999</v>
      </c>
      <c r="E95" s="110">
        <f t="shared" si="3"/>
        <v>63.21774201605804</v>
      </c>
      <c r="O95" s="111">
        <f>Sheet1!F67</f>
        <v>0.7634071007856303</v>
      </c>
    </row>
    <row r="96" spans="1:15" ht="12.75">
      <c r="A96">
        <v>9.2</v>
      </c>
      <c r="B96" s="110">
        <f t="shared" si="4"/>
        <v>175.01477701049572</v>
      </c>
      <c r="C96" s="110">
        <f>A96*Sheet1!D29</f>
        <v>110.39999999999999</v>
      </c>
      <c r="E96" s="110">
        <f t="shared" si="3"/>
        <v>64.61477701049574</v>
      </c>
      <c r="O96" s="111">
        <f>Sheet1!F67</f>
        <v>0.7634071007856303</v>
      </c>
    </row>
    <row r="97" spans="1:15" ht="12.75">
      <c r="A97">
        <v>9.3</v>
      </c>
      <c r="B97" s="110">
        <f t="shared" si="4"/>
        <v>177.6270801469492</v>
      </c>
      <c r="C97" s="110">
        <f>A97*Sheet1!D29</f>
        <v>111.60000000000001</v>
      </c>
      <c r="E97" s="110">
        <f t="shared" si="3"/>
        <v>66.02708014694917</v>
      </c>
      <c r="O97" s="111">
        <f>Sheet1!F67</f>
        <v>0.7634071007856303</v>
      </c>
    </row>
    <row r="98" spans="1:15" ht="12.75">
      <c r="A98">
        <v>9.4</v>
      </c>
      <c r="B98" s="110">
        <f t="shared" si="4"/>
        <v>180.25465142541833</v>
      </c>
      <c r="C98" s="110">
        <f>A98*Sheet1!D29</f>
        <v>112.80000000000001</v>
      </c>
      <c r="E98" s="110">
        <f t="shared" si="3"/>
        <v>67.4546514254183</v>
      </c>
      <c r="O98" s="111">
        <f>Sheet1!F67</f>
        <v>0.7634071007856303</v>
      </c>
    </row>
    <row r="99" spans="1:15" ht="12.75">
      <c r="A99">
        <v>9.5</v>
      </c>
      <c r="B99" s="110">
        <f t="shared" si="4"/>
        <v>182.89749084590312</v>
      </c>
      <c r="C99" s="110">
        <f>A99*Sheet1!D29</f>
        <v>114</v>
      </c>
      <c r="E99" s="110">
        <f t="shared" si="3"/>
        <v>68.89749084590314</v>
      </c>
      <c r="O99" s="111">
        <f>Sheet1!F67</f>
        <v>0.7634071007856303</v>
      </c>
    </row>
    <row r="100" spans="1:15" ht="12.75">
      <c r="A100">
        <v>9.6</v>
      </c>
      <c r="B100" s="110">
        <f t="shared" si="4"/>
        <v>185.55559840840368</v>
      </c>
      <c r="C100" s="110">
        <f>A100*Sheet1!D29</f>
        <v>115.19999999999999</v>
      </c>
      <c r="E100" s="110">
        <f t="shared" si="3"/>
        <v>70.3555984084037</v>
      </c>
      <c r="O100" s="111">
        <f>Sheet1!F67</f>
        <v>0.7634071007856303</v>
      </c>
    </row>
    <row r="101" spans="1:15" ht="12.75">
      <c r="A101">
        <v>9.7</v>
      </c>
      <c r="B101" s="110">
        <f t="shared" si="4"/>
        <v>188.22897411291996</v>
      </c>
      <c r="C101" s="110">
        <f>A101*Sheet1!D29</f>
        <v>116.39999999999999</v>
      </c>
      <c r="E101" s="110">
        <f t="shared" si="3"/>
        <v>71.82897411291995</v>
      </c>
      <c r="O101" s="111">
        <f>Sheet1!F67</f>
        <v>0.7634071007856303</v>
      </c>
    </row>
    <row r="102" spans="1:15" ht="12.75">
      <c r="A102">
        <v>9.8</v>
      </c>
      <c r="B102" s="110">
        <f t="shared" si="4"/>
        <v>190.91761795945195</v>
      </c>
      <c r="C102" s="110">
        <f>A102*Sheet1!D29</f>
        <v>117.60000000000001</v>
      </c>
      <c r="E102" s="110">
        <f t="shared" si="3"/>
        <v>73.31761795945195</v>
      </c>
      <c r="O102" s="111">
        <f>Sheet1!F67</f>
        <v>0.7634071007856303</v>
      </c>
    </row>
    <row r="103" spans="1:15" ht="12.75">
      <c r="A103">
        <v>9.9</v>
      </c>
      <c r="B103" s="110">
        <f t="shared" si="4"/>
        <v>193.62152994799965</v>
      </c>
      <c r="C103" s="110">
        <f>A103*Sheet1!D29</f>
        <v>118.80000000000001</v>
      </c>
      <c r="E103" s="110">
        <f t="shared" si="3"/>
        <v>74.82152994799964</v>
      </c>
      <c r="O103" s="111">
        <f>Sheet1!F67</f>
        <v>0.7634071007856303</v>
      </c>
    </row>
    <row r="104" spans="1:15" ht="12.75">
      <c r="A104">
        <v>10</v>
      </c>
      <c r="B104" s="110">
        <f t="shared" si="4"/>
        <v>196.34071007856303</v>
      </c>
      <c r="C104" s="110">
        <f>A104*Sheet1!D29</f>
        <v>120</v>
      </c>
      <c r="E104" s="110">
        <f t="shared" si="3"/>
        <v>76.34071007856303</v>
      </c>
      <c r="O104" s="111">
        <f>Sheet1!F67</f>
        <v>0.7634071007856303</v>
      </c>
    </row>
    <row r="105" spans="1:15" ht="12.75">
      <c r="A105">
        <v>10.1</v>
      </c>
      <c r="B105" s="110">
        <f t="shared" si="4"/>
        <v>199.07515835114214</v>
      </c>
      <c r="C105" s="110">
        <f>A105*Sheet1!D29</f>
        <v>121.19999999999999</v>
      </c>
      <c r="E105" s="110">
        <f t="shared" si="3"/>
        <v>77.87515835114215</v>
      </c>
      <c r="O105" s="111">
        <f>Sheet1!F67</f>
        <v>0.7634071007856303</v>
      </c>
    </row>
    <row r="106" spans="1:15" ht="12.75">
      <c r="A106">
        <v>10.2</v>
      </c>
      <c r="B106" s="110">
        <f t="shared" si="4"/>
        <v>201.82487476573698</v>
      </c>
      <c r="C106" s="110">
        <f>A106*Sheet1!D29</f>
        <v>122.39999999999999</v>
      </c>
      <c r="E106" s="110">
        <f t="shared" si="3"/>
        <v>79.42487476573697</v>
      </c>
      <c r="O106" s="111">
        <f>Sheet1!F67</f>
        <v>0.7634071007856303</v>
      </c>
    </row>
    <row r="107" spans="1:15" ht="12.75">
      <c r="A107">
        <v>10.3</v>
      </c>
      <c r="B107" s="110">
        <f t="shared" si="4"/>
        <v>204.58985932234754</v>
      </c>
      <c r="C107" s="110">
        <f>A107*Sheet1!D29</f>
        <v>123.60000000000001</v>
      </c>
      <c r="E107" s="110">
        <f t="shared" si="3"/>
        <v>80.98985932234754</v>
      </c>
      <c r="O107" s="111">
        <f>Sheet1!F67</f>
        <v>0.7634071007856303</v>
      </c>
    </row>
    <row r="108" spans="1:15" ht="12.75">
      <c r="A108">
        <v>10.4</v>
      </c>
      <c r="B108" s="110">
        <f t="shared" si="4"/>
        <v>207.3701120209738</v>
      </c>
      <c r="C108" s="110">
        <f>A108*Sheet1!D29</f>
        <v>124.80000000000001</v>
      </c>
      <c r="E108" s="110">
        <f t="shared" si="3"/>
        <v>82.57011202097378</v>
      </c>
      <c r="O108" s="111">
        <f>Sheet1!F67</f>
        <v>0.7634071007856303</v>
      </c>
    </row>
    <row r="109" spans="1:15" ht="12.75">
      <c r="A109">
        <v>10.5</v>
      </c>
      <c r="B109" s="110">
        <f t="shared" si="4"/>
        <v>210.16563286161573</v>
      </c>
      <c r="C109" s="110">
        <f>A109*Sheet1!D29</f>
        <v>126</v>
      </c>
      <c r="E109" s="110">
        <f t="shared" si="3"/>
        <v>84.16563286161575</v>
      </c>
      <c r="O109" s="111">
        <f>Sheet1!F67</f>
        <v>0.7634071007856303</v>
      </c>
    </row>
    <row r="110" spans="1:15" ht="12.75">
      <c r="A110">
        <v>10.6</v>
      </c>
      <c r="B110" s="110">
        <f t="shared" si="4"/>
        <v>212.97642184427343</v>
      </c>
      <c r="C110" s="110">
        <f>A110*Sheet1!D29</f>
        <v>127.19999999999999</v>
      </c>
      <c r="E110" s="110">
        <f t="shared" si="3"/>
        <v>85.77642184427343</v>
      </c>
      <c r="O110" s="111">
        <f>Sheet1!F67</f>
        <v>0.7634071007856303</v>
      </c>
    </row>
    <row r="111" spans="1:15" ht="12.75">
      <c r="A111">
        <v>10.7</v>
      </c>
      <c r="B111" s="110">
        <f t="shared" si="4"/>
        <v>215.8024789689468</v>
      </c>
      <c r="C111" s="110">
        <f>A111*Sheet1!D29</f>
        <v>128.39999999999998</v>
      </c>
      <c r="E111" s="110">
        <f t="shared" si="3"/>
        <v>87.40247896894681</v>
      </c>
      <c r="O111" s="111">
        <f>Sheet1!F67</f>
        <v>0.7634071007856303</v>
      </c>
    </row>
    <row r="112" spans="1:15" ht="12.75">
      <c r="A112">
        <v>10.8</v>
      </c>
      <c r="B112" s="110">
        <f t="shared" si="4"/>
        <v>218.64380423563597</v>
      </c>
      <c r="C112" s="110">
        <f>A112*Sheet1!D29</f>
        <v>129.60000000000002</v>
      </c>
      <c r="E112" s="110">
        <f t="shared" si="3"/>
        <v>89.04380423563593</v>
      </c>
      <c r="O112" s="111">
        <f>Sheet1!F67</f>
        <v>0.7634071007856303</v>
      </c>
    </row>
    <row r="113" spans="1:15" ht="12.75">
      <c r="A113">
        <v>10.9</v>
      </c>
      <c r="B113" s="110">
        <f t="shared" si="4"/>
        <v>221.50039764434075</v>
      </c>
      <c r="C113" s="110">
        <f>A113*Sheet1!D29</f>
        <v>130.8</v>
      </c>
      <c r="E113" s="110">
        <f t="shared" si="3"/>
        <v>90.70039764434074</v>
      </c>
      <c r="O113" s="111">
        <f>Sheet1!F67</f>
        <v>0.7634071007856303</v>
      </c>
    </row>
    <row r="114" spans="1:15" ht="12.75">
      <c r="A114">
        <v>11</v>
      </c>
      <c r="B114" s="110">
        <f t="shared" si="4"/>
        <v>224.37225919506128</v>
      </c>
      <c r="C114" s="110">
        <f>A114*Sheet1!D29</f>
        <v>132</v>
      </c>
      <c r="E114" s="110">
        <f t="shared" si="3"/>
        <v>92.37225919506128</v>
      </c>
      <c r="O114" s="111">
        <f>Sheet1!F67</f>
        <v>0.7634071007856303</v>
      </c>
    </row>
    <row r="115" spans="1:15" ht="12.75">
      <c r="A115">
        <v>11.1</v>
      </c>
      <c r="B115" s="110">
        <f t="shared" si="4"/>
        <v>227.2593888877975</v>
      </c>
      <c r="C115" s="110">
        <f>A115*Sheet1!D29</f>
        <v>133.2</v>
      </c>
      <c r="E115" s="110">
        <f t="shared" si="3"/>
        <v>94.05938888779751</v>
      </c>
      <c r="O115" s="111">
        <f>Sheet1!F67</f>
        <v>0.7634071007856303</v>
      </c>
    </row>
    <row r="116" spans="1:15" ht="12.75">
      <c r="A116">
        <v>11.2</v>
      </c>
      <c r="B116" s="110">
        <f t="shared" si="4"/>
        <v>230.16178672254944</v>
      </c>
      <c r="C116" s="110">
        <f>A116*Sheet1!D29</f>
        <v>134.39999999999998</v>
      </c>
      <c r="E116" s="110">
        <f t="shared" si="3"/>
        <v>95.76178672254946</v>
      </c>
      <c r="O116" s="111">
        <f>Sheet1!F67</f>
        <v>0.7634071007856303</v>
      </c>
    </row>
    <row r="117" spans="1:15" ht="12.75">
      <c r="A117">
        <v>11.3</v>
      </c>
      <c r="B117" s="110">
        <f t="shared" si="4"/>
        <v>233.0794526993172</v>
      </c>
      <c r="C117" s="110">
        <f>A117*Sheet1!D29</f>
        <v>135.60000000000002</v>
      </c>
      <c r="E117" s="110">
        <f t="shared" si="3"/>
        <v>97.47945269931715</v>
      </c>
      <c r="O117" s="111">
        <f>Sheet1!F67</f>
        <v>0.7634071007856303</v>
      </c>
    </row>
    <row r="118" spans="1:15" ht="12.75">
      <c r="A118">
        <v>11.4</v>
      </c>
      <c r="B118" s="110">
        <f t="shared" si="4"/>
        <v>236.01238681810054</v>
      </c>
      <c r="C118" s="110">
        <f>A118*Sheet1!D29</f>
        <v>136.8</v>
      </c>
      <c r="E118" s="110">
        <f t="shared" si="3"/>
        <v>99.21238681810053</v>
      </c>
      <c r="O118" s="111">
        <f>Sheet1!F67</f>
        <v>0.7634071007856303</v>
      </c>
    </row>
    <row r="119" spans="1:15" ht="12.75">
      <c r="A119">
        <v>11.5</v>
      </c>
      <c r="B119" s="110">
        <f t="shared" si="4"/>
        <v>238.9605890788996</v>
      </c>
      <c r="C119" s="110">
        <f>A119*Sheet1!D29</f>
        <v>138</v>
      </c>
      <c r="E119" s="110">
        <f t="shared" si="3"/>
        <v>100.96058907889962</v>
      </c>
      <c r="O119" s="111">
        <f>Sheet1!F67</f>
        <v>0.7634071007856303</v>
      </c>
    </row>
    <row r="120" spans="1:15" ht="12.75">
      <c r="A120">
        <v>11.6</v>
      </c>
      <c r="B120" s="110">
        <f t="shared" si="4"/>
        <v>241.9240594817144</v>
      </c>
      <c r="C120" s="110">
        <f>A120*Sheet1!D29</f>
        <v>139.2</v>
      </c>
      <c r="E120" s="110">
        <f t="shared" si="3"/>
        <v>102.72405948171442</v>
      </c>
      <c r="O120" s="111">
        <f>Sheet1!F67</f>
        <v>0.7634071007856303</v>
      </c>
    </row>
    <row r="121" spans="1:15" ht="12.75">
      <c r="A121">
        <v>11.7</v>
      </c>
      <c r="B121" s="110">
        <f t="shared" si="4"/>
        <v>244.9027980265449</v>
      </c>
      <c r="C121" s="110">
        <f>A121*Sheet1!D29</f>
        <v>140.39999999999998</v>
      </c>
      <c r="E121" s="110">
        <f t="shared" si="3"/>
        <v>104.50279802654492</v>
      </c>
      <c r="O121" s="111">
        <f>Sheet1!F67</f>
        <v>0.7634071007856303</v>
      </c>
    </row>
    <row r="122" spans="1:15" ht="12.75">
      <c r="A122">
        <v>11.8</v>
      </c>
      <c r="B122" s="110">
        <f t="shared" si="4"/>
        <v>247.8968047133912</v>
      </c>
      <c r="C122" s="110">
        <f>A122*Sheet1!D29</f>
        <v>141.60000000000002</v>
      </c>
      <c r="E122" s="110">
        <f t="shared" si="3"/>
        <v>106.29680471339118</v>
      </c>
      <c r="O122" s="111">
        <f>Sheet1!F67</f>
        <v>0.7634071007856303</v>
      </c>
    </row>
    <row r="123" spans="1:15" ht="12.75">
      <c r="A123">
        <v>11.9</v>
      </c>
      <c r="B123" s="110">
        <f t="shared" si="4"/>
        <v>250.90607954225314</v>
      </c>
      <c r="C123" s="110">
        <f>A123*Sheet1!D29</f>
        <v>142.8</v>
      </c>
      <c r="E123" s="110">
        <f t="shared" si="3"/>
        <v>108.10607954225313</v>
      </c>
      <c r="O123" s="111">
        <f>Sheet1!F67</f>
        <v>0.7634071007856303</v>
      </c>
    </row>
    <row r="124" spans="1:15" ht="12.75">
      <c r="A124">
        <v>12</v>
      </c>
      <c r="B124" s="110">
        <f t="shared" si="4"/>
        <v>253.93062251313077</v>
      </c>
      <c r="C124" s="110">
        <f>A124*Sheet1!D29</f>
        <v>144</v>
      </c>
      <c r="E124" s="110">
        <f t="shared" si="3"/>
        <v>109.93062251313077</v>
      </c>
      <c r="O124" s="111">
        <f>Sheet1!F67</f>
        <v>0.7634071007856303</v>
      </c>
    </row>
    <row r="125" spans="1:15" ht="12.75">
      <c r="A125">
        <v>12.1</v>
      </c>
      <c r="B125" s="110">
        <f t="shared" si="4"/>
        <v>256.97043362602415</v>
      </c>
      <c r="C125" s="110">
        <f>A125*Sheet1!D29</f>
        <v>145.2</v>
      </c>
      <c r="E125" s="110">
        <f t="shared" si="3"/>
        <v>111.77043362602413</v>
      </c>
      <c r="O125" s="111">
        <f>Sheet1!F67</f>
        <v>0.7634071007856303</v>
      </c>
    </row>
    <row r="126" spans="1:15" ht="12.75">
      <c r="A126">
        <v>12.2</v>
      </c>
      <c r="B126" s="110">
        <f t="shared" si="4"/>
        <v>260.0255128809332</v>
      </c>
      <c r="C126" s="110">
        <f>A126*Sheet1!D29</f>
        <v>146.39999999999998</v>
      </c>
      <c r="E126" s="110">
        <f t="shared" si="3"/>
        <v>113.6255128809332</v>
      </c>
      <c r="O126" s="111">
        <f>Sheet1!F67</f>
        <v>0.7634071007856303</v>
      </c>
    </row>
    <row r="127" spans="1:15" ht="12.75">
      <c r="A127">
        <v>12.3</v>
      </c>
      <c r="B127" s="110">
        <f t="shared" si="4"/>
        <v>263.09586027785804</v>
      </c>
      <c r="C127" s="110">
        <f>A127*Sheet1!D29</f>
        <v>147.60000000000002</v>
      </c>
      <c r="E127" s="110">
        <f t="shared" si="3"/>
        <v>115.49586027785803</v>
      </c>
      <c r="O127" s="111">
        <f>Sheet1!F67</f>
        <v>0.7634071007856303</v>
      </c>
    </row>
    <row r="128" spans="1:15" ht="12.75">
      <c r="A128">
        <v>12.4</v>
      </c>
      <c r="B128" s="110">
        <f t="shared" si="4"/>
        <v>266.1814758167985</v>
      </c>
      <c r="C128" s="110">
        <f>A128*Sheet1!D29</f>
        <v>148.8</v>
      </c>
      <c r="E128" s="110">
        <f t="shared" si="3"/>
        <v>117.38147581679854</v>
      </c>
      <c r="O128" s="111">
        <f>Sheet1!F67</f>
        <v>0.7634071007856303</v>
      </c>
    </row>
    <row r="129" spans="1:15" ht="12.75">
      <c r="A129">
        <v>12.5</v>
      </c>
      <c r="B129" s="110">
        <f t="shared" si="4"/>
        <v>269.2823594977547</v>
      </c>
      <c r="C129" s="110">
        <f>A129*Sheet1!D29</f>
        <v>150</v>
      </c>
      <c r="E129" s="110">
        <f t="shared" si="3"/>
        <v>119.28235949775474</v>
      </c>
      <c r="O129" s="111">
        <f>Sheet1!F67</f>
        <v>0.7634071007856303</v>
      </c>
    </row>
    <row r="130" spans="1:15" ht="12.75">
      <c r="A130">
        <v>12.6</v>
      </c>
      <c r="B130" s="110">
        <f t="shared" si="4"/>
        <v>272.39851132072664</v>
      </c>
      <c r="C130" s="110">
        <f>A130*Sheet1!D29</f>
        <v>151.2</v>
      </c>
      <c r="E130" s="110">
        <f t="shared" si="3"/>
        <v>121.19851132072667</v>
      </c>
      <c r="O130" s="111">
        <f>Sheet1!F67</f>
        <v>0.7634071007856303</v>
      </c>
    </row>
    <row r="131" spans="1:15" ht="12.75">
      <c r="A131">
        <v>12.7</v>
      </c>
      <c r="B131" s="110">
        <f t="shared" si="4"/>
        <v>275.52993128571427</v>
      </c>
      <c r="C131" s="110">
        <f>A131*Sheet1!D29</f>
        <v>152.39999999999998</v>
      </c>
      <c r="E131" s="110">
        <f t="shared" si="3"/>
        <v>123.1299312857143</v>
      </c>
      <c r="O131" s="111">
        <f>Sheet1!F67</f>
        <v>0.7634071007856303</v>
      </c>
    </row>
    <row r="132" spans="1:15" ht="12.75">
      <c r="A132">
        <v>12.8</v>
      </c>
      <c r="B132" s="110">
        <f t="shared" si="4"/>
        <v>278.6766193927177</v>
      </c>
      <c r="C132" s="110">
        <f>A132*Sheet1!D29</f>
        <v>153.60000000000002</v>
      </c>
      <c r="E132" s="110">
        <f t="shared" si="3"/>
        <v>125.0766193927177</v>
      </c>
      <c r="O132" s="111">
        <f>Sheet1!F67</f>
        <v>0.7634071007856303</v>
      </c>
    </row>
    <row r="133" spans="1:15" ht="12.75">
      <c r="A133">
        <v>12.9</v>
      </c>
      <c r="B133" s="110">
        <f t="shared" si="4"/>
        <v>281.8385756417367</v>
      </c>
      <c r="C133" s="110">
        <f>A133*Sheet1!D29</f>
        <v>154.8</v>
      </c>
      <c r="E133" s="110">
        <f t="shared" si="3"/>
        <v>127.03857564173674</v>
      </c>
      <c r="O133" s="111">
        <f>Sheet1!F67</f>
        <v>0.7634071007856303</v>
      </c>
    </row>
    <row r="134" spans="1:15" ht="12.75">
      <c r="A134">
        <v>13</v>
      </c>
      <c r="B134" s="110">
        <f t="shared" si="4"/>
        <v>285.0158000327715</v>
      </c>
      <c r="C134" s="110">
        <f>A134*Sheet1!D29</f>
        <v>156</v>
      </c>
      <c r="E134" s="110">
        <f aca="true" t="shared" si="5" ref="E134:E197">(A134*A134)*O134</f>
        <v>129.01580003277152</v>
      </c>
      <c r="O134" s="111">
        <f>Sheet1!F67</f>
        <v>0.7634071007856303</v>
      </c>
    </row>
    <row r="135" spans="1:15" ht="12.75">
      <c r="A135">
        <v>13.1</v>
      </c>
      <c r="B135" s="110">
        <f t="shared" si="4"/>
        <v>288.20829256582203</v>
      </c>
      <c r="C135" s="110">
        <f>A135*Sheet1!D29</f>
        <v>157.2</v>
      </c>
      <c r="E135" s="110">
        <f t="shared" si="5"/>
        <v>131.00829256582202</v>
      </c>
      <c r="O135" s="111">
        <f>Sheet1!F67</f>
        <v>0.7634071007856303</v>
      </c>
    </row>
    <row r="136" spans="1:15" ht="12.75">
      <c r="A136">
        <v>13.2</v>
      </c>
      <c r="B136" s="110">
        <f aca="true" t="shared" si="6" ref="B136:B199">C136+E136</f>
        <v>291.41605324088823</v>
      </c>
      <c r="C136" s="110">
        <f>A136*Sheet1!D29</f>
        <v>158.39999999999998</v>
      </c>
      <c r="E136" s="110">
        <f t="shared" si="5"/>
        <v>133.01605324088823</v>
      </c>
      <c r="O136" s="111">
        <f>Sheet1!F67</f>
        <v>0.7634071007856303</v>
      </c>
    </row>
    <row r="137" spans="1:15" ht="12.75">
      <c r="A137">
        <v>13.3</v>
      </c>
      <c r="B137" s="110">
        <f t="shared" si="6"/>
        <v>294.6390820579702</v>
      </c>
      <c r="C137" s="110">
        <f>A137*Sheet1!D29</f>
        <v>159.60000000000002</v>
      </c>
      <c r="E137" s="110">
        <f t="shared" si="5"/>
        <v>135.03908205797018</v>
      </c>
      <c r="O137" s="111">
        <f>Sheet1!F67</f>
        <v>0.7634071007856303</v>
      </c>
    </row>
    <row r="138" spans="1:15" ht="12.75">
      <c r="A138">
        <v>13.4</v>
      </c>
      <c r="B138" s="110">
        <f t="shared" si="6"/>
        <v>297.8773790170678</v>
      </c>
      <c r="C138" s="110">
        <f>A138*Sheet1!D29</f>
        <v>160.8</v>
      </c>
      <c r="E138" s="110">
        <f t="shared" si="5"/>
        <v>137.07737901706778</v>
      </c>
      <c r="O138" s="111">
        <f>Sheet1!F67</f>
        <v>0.7634071007856303</v>
      </c>
    </row>
    <row r="139" spans="1:15" ht="12.75">
      <c r="A139">
        <v>13.5</v>
      </c>
      <c r="B139" s="110">
        <f t="shared" si="6"/>
        <v>301.1309441181811</v>
      </c>
      <c r="C139" s="110">
        <f>A139*Sheet1!D29</f>
        <v>162</v>
      </c>
      <c r="E139" s="110">
        <f t="shared" si="5"/>
        <v>139.13094411818113</v>
      </c>
      <c r="O139" s="111">
        <f>Sheet1!F67</f>
        <v>0.7634071007856303</v>
      </c>
    </row>
    <row r="140" spans="1:15" ht="12.75">
      <c r="A140">
        <v>13.6</v>
      </c>
      <c r="B140" s="110">
        <f t="shared" si="6"/>
        <v>304.39977736131016</v>
      </c>
      <c r="C140" s="110">
        <f>A140*Sheet1!D29</f>
        <v>163.2</v>
      </c>
      <c r="E140" s="110">
        <f t="shared" si="5"/>
        <v>141.19977736131017</v>
      </c>
      <c r="O140" s="111">
        <f>Sheet1!F67</f>
        <v>0.7634071007856303</v>
      </c>
    </row>
    <row r="141" spans="1:15" ht="12.75">
      <c r="A141">
        <v>13.7</v>
      </c>
      <c r="B141" s="110">
        <f t="shared" si="6"/>
        <v>307.6838787464549</v>
      </c>
      <c r="C141" s="110">
        <f>A141*Sheet1!D29</f>
        <v>164.39999999999998</v>
      </c>
      <c r="E141" s="110">
        <f t="shared" si="5"/>
        <v>143.28387874645495</v>
      </c>
      <c r="O141" s="111">
        <f>Sheet1!F67</f>
        <v>0.7634071007856303</v>
      </c>
    </row>
    <row r="142" spans="1:15" ht="12.75">
      <c r="A142">
        <v>13.8</v>
      </c>
      <c r="B142" s="110">
        <f t="shared" si="6"/>
        <v>310.98324827361546</v>
      </c>
      <c r="C142" s="110">
        <f>A142*Sheet1!D29</f>
        <v>165.60000000000002</v>
      </c>
      <c r="E142" s="110">
        <f t="shared" si="5"/>
        <v>145.38324827361546</v>
      </c>
      <c r="O142" s="111">
        <f>Sheet1!F67</f>
        <v>0.7634071007856303</v>
      </c>
    </row>
    <row r="143" spans="1:15" ht="12.75">
      <c r="A143">
        <v>13.9</v>
      </c>
      <c r="B143" s="110">
        <f t="shared" si="6"/>
        <v>314.29788594279165</v>
      </c>
      <c r="C143" s="110">
        <f>A143*Sheet1!D29</f>
        <v>166.8</v>
      </c>
      <c r="E143" s="110">
        <f t="shared" si="5"/>
        <v>147.49788594279164</v>
      </c>
      <c r="O143" s="111">
        <f>Sheet1!F67</f>
        <v>0.7634071007856303</v>
      </c>
    </row>
    <row r="144" spans="1:15" ht="12.75">
      <c r="A144">
        <v>14</v>
      </c>
      <c r="B144" s="110">
        <f t="shared" si="6"/>
        <v>317.62779175398356</v>
      </c>
      <c r="C144" s="110">
        <f>A144*Sheet1!D29</f>
        <v>168</v>
      </c>
      <c r="E144" s="110">
        <f t="shared" si="5"/>
        <v>149.62779175398356</v>
      </c>
      <c r="O144" s="111">
        <f>Sheet1!F67</f>
        <v>0.7634071007856303</v>
      </c>
    </row>
    <row r="145" spans="1:15" ht="12.75">
      <c r="A145">
        <v>14.1</v>
      </c>
      <c r="B145" s="110">
        <f t="shared" si="6"/>
        <v>320.9729657071912</v>
      </c>
      <c r="C145" s="110">
        <f>A145*Sheet1!D29</f>
        <v>169.2</v>
      </c>
      <c r="E145" s="110">
        <f t="shared" si="5"/>
        <v>151.77296570719116</v>
      </c>
      <c r="O145" s="111">
        <f>Sheet1!F67</f>
        <v>0.7634071007856303</v>
      </c>
    </row>
    <row r="146" spans="1:15" ht="12.75">
      <c r="A146">
        <v>14.2</v>
      </c>
      <c r="B146" s="110">
        <f t="shared" si="6"/>
        <v>324.33340780241446</v>
      </c>
      <c r="C146" s="110">
        <f>A146*Sheet1!D29</f>
        <v>170.39999999999998</v>
      </c>
      <c r="E146" s="110">
        <f t="shared" si="5"/>
        <v>153.93340780241448</v>
      </c>
      <c r="O146" s="111">
        <f>Sheet1!F67</f>
        <v>0.7634071007856303</v>
      </c>
    </row>
    <row r="147" spans="1:15" ht="12.75">
      <c r="A147">
        <v>14.3</v>
      </c>
      <c r="B147" s="110">
        <f t="shared" si="6"/>
        <v>327.7091180396536</v>
      </c>
      <c r="C147" s="110">
        <f>A147*Sheet1!D29</f>
        <v>171.60000000000002</v>
      </c>
      <c r="E147" s="110">
        <f t="shared" si="5"/>
        <v>156.10911803965357</v>
      </c>
      <c r="O147" s="111">
        <f>Sheet1!F67</f>
        <v>0.7634071007856303</v>
      </c>
    </row>
    <row r="148" spans="1:15" ht="12.75">
      <c r="A148">
        <v>14.4</v>
      </c>
      <c r="B148" s="110">
        <f t="shared" si="6"/>
        <v>331.1000964189083</v>
      </c>
      <c r="C148" s="110">
        <f>A148*Sheet1!D29</f>
        <v>172.8</v>
      </c>
      <c r="E148" s="110">
        <f t="shared" si="5"/>
        <v>158.3000964189083</v>
      </c>
      <c r="O148" s="111">
        <f>Sheet1!F67</f>
        <v>0.7634071007856303</v>
      </c>
    </row>
    <row r="149" spans="1:15" ht="12.75">
      <c r="A149">
        <v>14.5</v>
      </c>
      <c r="B149" s="110">
        <f t="shared" si="6"/>
        <v>334.5063429401788</v>
      </c>
      <c r="C149" s="110">
        <f>A149*Sheet1!D29</f>
        <v>174</v>
      </c>
      <c r="E149" s="110">
        <f t="shared" si="5"/>
        <v>160.50634294017877</v>
      </c>
      <c r="O149" s="111">
        <f>Sheet1!F67</f>
        <v>0.7634071007856303</v>
      </c>
    </row>
    <row r="150" spans="1:15" ht="12.75">
      <c r="A150">
        <v>14.6</v>
      </c>
      <c r="B150" s="110">
        <f t="shared" si="6"/>
        <v>337.927857603465</v>
      </c>
      <c r="C150" s="110">
        <f>A150*Sheet1!D29</f>
        <v>175.2</v>
      </c>
      <c r="E150" s="110">
        <f t="shared" si="5"/>
        <v>162.72785760346497</v>
      </c>
      <c r="O150" s="111">
        <f>Sheet1!F67</f>
        <v>0.7634071007856303</v>
      </c>
    </row>
    <row r="151" spans="1:15" ht="12.75">
      <c r="A151">
        <v>14.7</v>
      </c>
      <c r="B151" s="110">
        <f t="shared" si="6"/>
        <v>341.36464040876683</v>
      </c>
      <c r="C151" s="110">
        <f>A151*Sheet1!D29</f>
        <v>176.39999999999998</v>
      </c>
      <c r="E151" s="110">
        <f t="shared" si="5"/>
        <v>164.96464040876685</v>
      </c>
      <c r="O151" s="111">
        <f>Sheet1!F67</f>
        <v>0.7634071007856303</v>
      </c>
    </row>
    <row r="152" spans="1:15" ht="12.75">
      <c r="A152">
        <v>14.8</v>
      </c>
      <c r="B152" s="110">
        <f t="shared" si="6"/>
        <v>344.8166913560845</v>
      </c>
      <c r="C152" s="110">
        <f>A152*Sheet1!D29</f>
        <v>177.60000000000002</v>
      </c>
      <c r="E152" s="110">
        <f t="shared" si="5"/>
        <v>167.21669135608448</v>
      </c>
      <c r="O152" s="111">
        <f>Sheet1!F67</f>
        <v>0.7634071007856303</v>
      </c>
    </row>
    <row r="153" spans="1:15" ht="12.75">
      <c r="A153">
        <v>14.9</v>
      </c>
      <c r="B153" s="110">
        <f t="shared" si="6"/>
        <v>348.28401044541783</v>
      </c>
      <c r="C153" s="110">
        <f>A153*Sheet1!D29</f>
        <v>178.8</v>
      </c>
      <c r="E153" s="110">
        <f t="shared" si="5"/>
        <v>169.4840104454178</v>
      </c>
      <c r="O153" s="111">
        <f>Sheet1!F67</f>
        <v>0.7634071007856303</v>
      </c>
    </row>
    <row r="154" spans="1:15" ht="12.75">
      <c r="A154">
        <v>15</v>
      </c>
      <c r="B154" s="110">
        <f t="shared" si="6"/>
        <v>351.7665976767668</v>
      </c>
      <c r="C154" s="110">
        <f>A154*Sheet1!D29</f>
        <v>180</v>
      </c>
      <c r="E154" s="110">
        <f t="shared" si="5"/>
        <v>171.76659767676682</v>
      </c>
      <c r="O154" s="111">
        <f>Sheet1!F67</f>
        <v>0.7634071007856303</v>
      </c>
    </row>
    <row r="155" spans="1:15" ht="12.75">
      <c r="A155">
        <v>15.1</v>
      </c>
      <c r="B155" s="110">
        <f t="shared" si="6"/>
        <v>355.2644530501316</v>
      </c>
      <c r="C155" s="110">
        <f>A155*Sheet1!D29</f>
        <v>181.2</v>
      </c>
      <c r="E155" s="110">
        <f t="shared" si="5"/>
        <v>174.06445305013156</v>
      </c>
      <c r="O155" s="111">
        <f>Sheet1!F67</f>
        <v>0.7634071007856303</v>
      </c>
    </row>
    <row r="156" spans="1:15" ht="12.75">
      <c r="A156">
        <v>15.2</v>
      </c>
      <c r="B156" s="110">
        <f t="shared" si="6"/>
        <v>358.777576565512</v>
      </c>
      <c r="C156" s="110">
        <f>A156*Sheet1!D29</f>
        <v>182.39999999999998</v>
      </c>
      <c r="E156" s="110">
        <f t="shared" si="5"/>
        <v>176.37757656551202</v>
      </c>
      <c r="O156" s="111">
        <f>Sheet1!F67</f>
        <v>0.7634071007856303</v>
      </c>
    </row>
    <row r="157" spans="1:15" ht="12.75">
      <c r="A157">
        <v>15.3</v>
      </c>
      <c r="B157" s="110">
        <f t="shared" si="6"/>
        <v>362.3059682229083</v>
      </c>
      <c r="C157" s="110">
        <f>A157*Sheet1!D29</f>
        <v>183.60000000000002</v>
      </c>
      <c r="E157" s="110">
        <f t="shared" si="5"/>
        <v>178.70596822290824</v>
      </c>
      <c r="O157" s="111">
        <f>Sheet1!F67</f>
        <v>0.7634071007856303</v>
      </c>
    </row>
    <row r="158" spans="1:15" ht="12.75">
      <c r="A158">
        <v>15.4</v>
      </c>
      <c r="B158" s="110">
        <f t="shared" si="6"/>
        <v>365.84962802232013</v>
      </c>
      <c r="C158" s="110">
        <f>A158*Sheet1!D29</f>
        <v>184.8</v>
      </c>
      <c r="E158" s="110">
        <f t="shared" si="5"/>
        <v>181.04962802232012</v>
      </c>
      <c r="O158" s="111">
        <f>Sheet1!F67</f>
        <v>0.7634071007856303</v>
      </c>
    </row>
    <row r="159" spans="1:15" ht="12.75">
      <c r="A159">
        <v>15.5</v>
      </c>
      <c r="B159" s="110">
        <f t="shared" si="6"/>
        <v>369.4085559637477</v>
      </c>
      <c r="C159" s="110">
        <f>A159*Sheet1!D29</f>
        <v>186</v>
      </c>
      <c r="E159" s="110">
        <f t="shared" si="5"/>
        <v>183.4085559637477</v>
      </c>
      <c r="O159" s="111">
        <f>Sheet1!F67</f>
        <v>0.7634071007856303</v>
      </c>
    </row>
    <row r="160" spans="1:15" ht="12.75">
      <c r="A160">
        <v>15.6</v>
      </c>
      <c r="B160" s="110">
        <f t="shared" si="6"/>
        <v>372.98275204719096</v>
      </c>
      <c r="C160" s="110">
        <f>A160*Sheet1!D29</f>
        <v>187.2</v>
      </c>
      <c r="E160" s="110">
        <f t="shared" si="5"/>
        <v>185.782752047191</v>
      </c>
      <c r="O160" s="111">
        <f>Sheet1!F67</f>
        <v>0.7634071007856303</v>
      </c>
    </row>
    <row r="161" spans="1:15" ht="12.75">
      <c r="A161">
        <v>15.7</v>
      </c>
      <c r="B161" s="110">
        <f t="shared" si="6"/>
        <v>376.57221627265</v>
      </c>
      <c r="C161" s="110">
        <f>A161*Sheet1!D29</f>
        <v>188.39999999999998</v>
      </c>
      <c r="E161" s="110">
        <f t="shared" si="5"/>
        <v>188.17221627265002</v>
      </c>
      <c r="O161" s="111">
        <f>Sheet1!F67</f>
        <v>0.7634071007856303</v>
      </c>
    </row>
    <row r="162" spans="1:15" ht="12.75">
      <c r="A162">
        <v>15.8</v>
      </c>
      <c r="B162" s="110">
        <f t="shared" si="6"/>
        <v>380.1769486401248</v>
      </c>
      <c r="C162" s="110">
        <f>A162*Sheet1!D29</f>
        <v>189.60000000000002</v>
      </c>
      <c r="E162" s="110">
        <f t="shared" si="5"/>
        <v>190.57694864012478</v>
      </c>
      <c r="O162" s="111">
        <f>Sheet1!F67</f>
        <v>0.7634071007856303</v>
      </c>
    </row>
    <row r="163" spans="1:15" ht="12.75">
      <c r="A163">
        <v>15.9</v>
      </c>
      <c r="B163" s="110">
        <f t="shared" si="6"/>
        <v>383.7969491496152</v>
      </c>
      <c r="C163" s="110">
        <f>A163*Sheet1!D29</f>
        <v>190.8</v>
      </c>
      <c r="E163" s="110">
        <f t="shared" si="5"/>
        <v>192.9969491496152</v>
      </c>
      <c r="O163" s="111">
        <f>Sheet1!F67</f>
        <v>0.7634071007856303</v>
      </c>
    </row>
    <row r="164" spans="1:15" ht="12.75">
      <c r="A164">
        <v>16</v>
      </c>
      <c r="B164" s="110">
        <f t="shared" si="6"/>
        <v>387.4322178011214</v>
      </c>
      <c r="C164" s="110">
        <f>A164*Sheet1!D29</f>
        <v>192</v>
      </c>
      <c r="E164" s="110">
        <f t="shared" si="5"/>
        <v>195.43221780112137</v>
      </c>
      <c r="O164" s="111">
        <f>Sheet1!F67</f>
        <v>0.7634071007856303</v>
      </c>
    </row>
    <row r="165" spans="1:15" ht="12.75">
      <c r="A165">
        <v>16.1</v>
      </c>
      <c r="B165" s="110">
        <f t="shared" si="6"/>
        <v>391.0827545946433</v>
      </c>
      <c r="C165" s="110">
        <f>A165*Sheet1!D29</f>
        <v>193.20000000000002</v>
      </c>
      <c r="E165" s="110">
        <f t="shared" si="5"/>
        <v>197.88275459464327</v>
      </c>
      <c r="O165" s="111">
        <f>Sheet1!F67</f>
        <v>0.7634071007856303</v>
      </c>
    </row>
    <row r="166" spans="1:15" ht="12.75">
      <c r="A166">
        <v>16.2</v>
      </c>
      <c r="B166" s="110">
        <f t="shared" si="6"/>
        <v>394.74855953018084</v>
      </c>
      <c r="C166" s="110">
        <f>A166*Sheet1!D29</f>
        <v>194.39999999999998</v>
      </c>
      <c r="E166" s="110">
        <f t="shared" si="5"/>
        <v>200.34855953018084</v>
      </c>
      <c r="O166" s="111">
        <f>Sheet1!F67</f>
        <v>0.7634071007856303</v>
      </c>
    </row>
    <row r="167" spans="1:15" ht="12.75">
      <c r="A167">
        <v>16.3</v>
      </c>
      <c r="B167" s="110">
        <f t="shared" si="6"/>
        <v>398.4296326077341</v>
      </c>
      <c r="C167" s="110">
        <f>A167*Sheet1!D29</f>
        <v>195.60000000000002</v>
      </c>
      <c r="E167" s="110">
        <f t="shared" si="5"/>
        <v>202.8296326077341</v>
      </c>
      <c r="O167" s="111">
        <f>Sheet1!F67</f>
        <v>0.7634071007856303</v>
      </c>
    </row>
    <row r="168" spans="1:15" ht="12.75">
      <c r="A168">
        <v>16.4</v>
      </c>
      <c r="B168" s="110">
        <f t="shared" si="6"/>
        <v>402.12597382730314</v>
      </c>
      <c r="C168" s="110">
        <f>A168*Sheet1!D29</f>
        <v>196.79999999999998</v>
      </c>
      <c r="E168" s="110">
        <f t="shared" si="5"/>
        <v>205.32597382730313</v>
      </c>
      <c r="O168" s="111">
        <f>Sheet1!F67</f>
        <v>0.7634071007856303</v>
      </c>
    </row>
    <row r="169" spans="1:15" ht="12.75">
      <c r="A169">
        <v>16.5</v>
      </c>
      <c r="B169" s="110">
        <f t="shared" si="6"/>
        <v>405.83758318888783</v>
      </c>
      <c r="C169" s="110">
        <f>A169*Sheet1!D29</f>
        <v>198</v>
      </c>
      <c r="E169" s="110">
        <f t="shared" si="5"/>
        <v>207.83758318888786</v>
      </c>
      <c r="O169" s="111">
        <f>Sheet1!F67</f>
        <v>0.7634071007856303</v>
      </c>
    </row>
    <row r="170" spans="1:15" ht="12.75">
      <c r="A170">
        <v>16.6</v>
      </c>
      <c r="B170" s="110">
        <f t="shared" si="6"/>
        <v>409.56446069248835</v>
      </c>
      <c r="C170" s="110">
        <f>A170*Sheet1!D29</f>
        <v>199.20000000000002</v>
      </c>
      <c r="E170" s="110">
        <f t="shared" si="5"/>
        <v>210.36446069248834</v>
      </c>
      <c r="O170" s="111">
        <f>Sheet1!F67</f>
        <v>0.7634071007856303</v>
      </c>
    </row>
    <row r="171" spans="1:15" ht="12.75">
      <c r="A171">
        <v>16.7</v>
      </c>
      <c r="B171" s="110">
        <f t="shared" si="6"/>
        <v>413.3066063381044</v>
      </c>
      <c r="C171" s="110">
        <f>A171*Sheet1!D29</f>
        <v>200.39999999999998</v>
      </c>
      <c r="E171" s="110">
        <f t="shared" si="5"/>
        <v>212.90660633810444</v>
      </c>
      <c r="O171" s="111">
        <f>Sheet1!F67</f>
        <v>0.7634071007856303</v>
      </c>
    </row>
    <row r="172" spans="1:15" ht="12.75">
      <c r="A172">
        <v>16.8</v>
      </c>
      <c r="B172" s="110">
        <f t="shared" si="6"/>
        <v>417.0640201257363</v>
      </c>
      <c r="C172" s="110">
        <f>A172*Sheet1!D29</f>
        <v>201.60000000000002</v>
      </c>
      <c r="E172" s="110">
        <f t="shared" si="5"/>
        <v>215.4640201257363</v>
      </c>
      <c r="O172" s="111">
        <f>Sheet1!F67</f>
        <v>0.7634071007856303</v>
      </c>
    </row>
    <row r="173" spans="1:15" ht="12.75">
      <c r="A173">
        <v>16.9</v>
      </c>
      <c r="B173" s="110">
        <f t="shared" si="6"/>
        <v>420.83670205538385</v>
      </c>
      <c r="C173" s="110">
        <f>A173*Sheet1!D29</f>
        <v>202.79999999999998</v>
      </c>
      <c r="E173" s="110">
        <f t="shared" si="5"/>
        <v>218.03670205538384</v>
      </c>
      <c r="O173" s="111">
        <f>Sheet1!F67</f>
        <v>0.7634071007856303</v>
      </c>
    </row>
    <row r="174" spans="1:15" ht="12.75">
      <c r="A174">
        <v>17</v>
      </c>
      <c r="B174" s="110">
        <f t="shared" si="6"/>
        <v>424.62465212704717</v>
      </c>
      <c r="C174" s="110">
        <f>A174*Sheet1!D29</f>
        <v>204</v>
      </c>
      <c r="E174" s="110">
        <f t="shared" si="5"/>
        <v>220.62465212704717</v>
      </c>
      <c r="O174" s="111">
        <f>Sheet1!F67</f>
        <v>0.7634071007856303</v>
      </c>
    </row>
    <row r="175" spans="1:15" ht="12.75">
      <c r="A175">
        <v>17.1</v>
      </c>
      <c r="B175" s="110">
        <f t="shared" si="6"/>
        <v>428.4278703407262</v>
      </c>
      <c r="C175" s="110">
        <f>A175*Sheet1!D29</f>
        <v>205.20000000000002</v>
      </c>
      <c r="E175" s="110">
        <f t="shared" si="5"/>
        <v>223.22787034072618</v>
      </c>
      <c r="O175" s="111">
        <f>Sheet1!F67</f>
        <v>0.7634071007856303</v>
      </c>
    </row>
    <row r="176" spans="1:15" ht="12.75">
      <c r="A176">
        <v>17.2</v>
      </c>
      <c r="B176" s="110">
        <f t="shared" si="6"/>
        <v>432.24635669642083</v>
      </c>
      <c r="C176" s="110">
        <f>A176*Sheet1!D29</f>
        <v>206.39999999999998</v>
      </c>
      <c r="E176" s="110">
        <f t="shared" si="5"/>
        <v>225.84635669642086</v>
      </c>
      <c r="O176" s="111">
        <f>Sheet1!F67</f>
        <v>0.7634071007856303</v>
      </c>
    </row>
    <row r="177" spans="1:15" ht="12.75">
      <c r="A177">
        <v>17.3</v>
      </c>
      <c r="B177" s="110">
        <f t="shared" si="6"/>
        <v>436.08011119413135</v>
      </c>
      <c r="C177" s="110">
        <f>A177*Sheet1!D29</f>
        <v>207.60000000000002</v>
      </c>
      <c r="E177" s="110">
        <f t="shared" si="5"/>
        <v>228.48011119413133</v>
      </c>
      <c r="O177" s="111">
        <f>Sheet1!F67</f>
        <v>0.7634071007856303</v>
      </c>
    </row>
    <row r="178" spans="1:15" ht="12.75">
      <c r="A178">
        <v>17.4</v>
      </c>
      <c r="B178" s="110">
        <f t="shared" si="6"/>
        <v>439.92913383385735</v>
      </c>
      <c r="C178" s="110">
        <f>A178*Sheet1!D29</f>
        <v>208.79999999999998</v>
      </c>
      <c r="E178" s="110">
        <f t="shared" si="5"/>
        <v>231.1291338338574</v>
      </c>
      <c r="O178" s="111">
        <f>Sheet1!F67</f>
        <v>0.7634071007856303</v>
      </c>
    </row>
    <row r="179" spans="1:15" ht="12.75">
      <c r="A179">
        <v>17.5</v>
      </c>
      <c r="B179" s="110">
        <f t="shared" si="6"/>
        <v>443.7934246155993</v>
      </c>
      <c r="C179" s="110">
        <f>A179*Sheet1!D29</f>
        <v>210</v>
      </c>
      <c r="E179" s="110">
        <f t="shared" si="5"/>
        <v>233.7934246155993</v>
      </c>
      <c r="O179" s="111">
        <f>Sheet1!F67</f>
        <v>0.7634071007856303</v>
      </c>
    </row>
    <row r="180" spans="1:15" ht="12.75">
      <c r="A180">
        <v>17.6</v>
      </c>
      <c r="B180" s="110">
        <f t="shared" si="6"/>
        <v>447.6729835393569</v>
      </c>
      <c r="C180" s="110">
        <f>A180*Sheet1!D29</f>
        <v>211.20000000000002</v>
      </c>
      <c r="E180" s="110">
        <f t="shared" si="5"/>
        <v>236.4729835393569</v>
      </c>
      <c r="O180" s="111">
        <f>Sheet1!F67</f>
        <v>0.7634071007856303</v>
      </c>
    </row>
    <row r="181" spans="1:15" ht="12.75">
      <c r="A181">
        <v>17.7</v>
      </c>
      <c r="B181" s="110">
        <f t="shared" si="6"/>
        <v>451.5678106051301</v>
      </c>
      <c r="C181" s="110">
        <f>A181*Sheet1!D29</f>
        <v>212.39999999999998</v>
      </c>
      <c r="E181" s="110">
        <f t="shared" si="5"/>
        <v>239.16781060513011</v>
      </c>
      <c r="O181" s="111">
        <f>Sheet1!F67</f>
        <v>0.7634071007856303</v>
      </c>
    </row>
    <row r="182" spans="1:15" ht="12.75">
      <c r="A182">
        <v>17.8</v>
      </c>
      <c r="B182" s="110">
        <f t="shared" si="6"/>
        <v>455.4779058129192</v>
      </c>
      <c r="C182" s="110">
        <f>A182*Sheet1!D29</f>
        <v>213.60000000000002</v>
      </c>
      <c r="E182" s="110">
        <f t="shared" si="5"/>
        <v>241.87790581291915</v>
      </c>
      <c r="O182" s="111">
        <f>Sheet1!F67</f>
        <v>0.7634071007856303</v>
      </c>
    </row>
    <row r="183" spans="1:15" ht="12.75">
      <c r="A183">
        <v>17.9</v>
      </c>
      <c r="B183" s="110">
        <f t="shared" si="6"/>
        <v>459.40326916272375</v>
      </c>
      <c r="C183" s="110">
        <f>A183*Sheet1!D29</f>
        <v>214.79999999999998</v>
      </c>
      <c r="E183" s="110">
        <f t="shared" si="5"/>
        <v>244.6032691627238</v>
      </c>
      <c r="O183" s="111">
        <f>Sheet1!F67</f>
        <v>0.7634071007856303</v>
      </c>
    </row>
    <row r="184" spans="1:15" ht="12.75">
      <c r="A184">
        <v>18</v>
      </c>
      <c r="B184" s="110">
        <f t="shared" si="6"/>
        <v>463.3439006545442</v>
      </c>
      <c r="C184" s="110">
        <f>A184*Sheet1!D29</f>
        <v>216</v>
      </c>
      <c r="E184" s="110">
        <f t="shared" si="5"/>
        <v>247.34390065454423</v>
      </c>
      <c r="O184" s="111">
        <f>Sheet1!F67</f>
        <v>0.7634071007856303</v>
      </c>
    </row>
    <row r="185" spans="1:15" ht="12.75">
      <c r="A185">
        <v>18.1</v>
      </c>
      <c r="B185" s="110">
        <f t="shared" si="6"/>
        <v>467.2998002883804</v>
      </c>
      <c r="C185" s="110">
        <f>A185*Sheet1!D29</f>
        <v>217.20000000000002</v>
      </c>
      <c r="E185" s="110">
        <f t="shared" si="5"/>
        <v>250.0998002883804</v>
      </c>
      <c r="O185" s="111">
        <f>Sheet1!F67</f>
        <v>0.7634071007856303</v>
      </c>
    </row>
    <row r="186" spans="1:15" ht="12.75">
      <c r="A186">
        <v>18.2</v>
      </c>
      <c r="B186" s="110">
        <f t="shared" si="6"/>
        <v>471.27096806423214</v>
      </c>
      <c r="C186" s="110">
        <f>A186*Sheet1!D29</f>
        <v>218.39999999999998</v>
      </c>
      <c r="E186" s="110">
        <f t="shared" si="5"/>
        <v>252.87096806423216</v>
      </c>
      <c r="O186" s="111">
        <f>Sheet1!F67</f>
        <v>0.7634071007856303</v>
      </c>
    </row>
    <row r="187" spans="1:15" ht="12.75">
      <c r="A187">
        <v>18.3</v>
      </c>
      <c r="B187" s="110">
        <f t="shared" si="6"/>
        <v>475.2574039820998</v>
      </c>
      <c r="C187" s="110">
        <f>A187*Sheet1!D29</f>
        <v>219.60000000000002</v>
      </c>
      <c r="E187" s="110">
        <f t="shared" si="5"/>
        <v>255.65740398209977</v>
      </c>
      <c r="O187" s="111">
        <f>Sheet1!F67</f>
        <v>0.7634071007856303</v>
      </c>
    </row>
    <row r="188" spans="1:15" ht="12.75">
      <c r="A188">
        <v>18.4</v>
      </c>
      <c r="B188" s="110">
        <f t="shared" si="6"/>
        <v>479.2591080419829</v>
      </c>
      <c r="C188" s="110">
        <f>A188*Sheet1!D29</f>
        <v>220.79999999999998</v>
      </c>
      <c r="E188" s="110">
        <f t="shared" si="5"/>
        <v>258.459108041983</v>
      </c>
      <c r="O188" s="111">
        <f>Sheet1!F67</f>
        <v>0.7634071007856303</v>
      </c>
    </row>
    <row r="189" spans="1:15" ht="12.75">
      <c r="A189">
        <v>18.5</v>
      </c>
      <c r="B189" s="110">
        <f t="shared" si="6"/>
        <v>483.276080243882</v>
      </c>
      <c r="C189" s="110">
        <f>A189*Sheet1!D29</f>
        <v>222</v>
      </c>
      <c r="E189" s="110">
        <f t="shared" si="5"/>
        <v>261.276080243882</v>
      </c>
      <c r="O189" s="111">
        <f>Sheet1!F67</f>
        <v>0.7634071007856303</v>
      </c>
    </row>
    <row r="190" spans="1:15" ht="12.75">
      <c r="A190">
        <v>18.6</v>
      </c>
      <c r="B190" s="110">
        <f t="shared" si="6"/>
        <v>487.30832058779674</v>
      </c>
      <c r="C190" s="110">
        <f>A190*Sheet1!D29</f>
        <v>223.20000000000002</v>
      </c>
      <c r="E190" s="110">
        <f t="shared" si="5"/>
        <v>264.1083205877967</v>
      </c>
      <c r="O190" s="111">
        <f>Sheet1!F67</f>
        <v>0.7634071007856303</v>
      </c>
    </row>
    <row r="191" spans="1:15" ht="12.75">
      <c r="A191">
        <v>18.7</v>
      </c>
      <c r="B191" s="110">
        <f t="shared" si="6"/>
        <v>491.355829073727</v>
      </c>
      <c r="C191" s="110">
        <f>A191*Sheet1!D29</f>
        <v>224.39999999999998</v>
      </c>
      <c r="E191" s="110">
        <f t="shared" si="5"/>
        <v>266.95582907372705</v>
      </c>
      <c r="O191" s="111">
        <f>Sheet1!F67</f>
        <v>0.7634071007856303</v>
      </c>
    </row>
    <row r="192" spans="1:15" ht="12.75">
      <c r="A192">
        <v>18.8</v>
      </c>
      <c r="B192" s="110">
        <f t="shared" si="6"/>
        <v>495.41860570167324</v>
      </c>
      <c r="C192" s="110">
        <f>A192*Sheet1!D29</f>
        <v>225.60000000000002</v>
      </c>
      <c r="E192" s="110">
        <f t="shared" si="5"/>
        <v>269.8186057016732</v>
      </c>
      <c r="O192" s="111">
        <f>Sheet1!F67</f>
        <v>0.7634071007856303</v>
      </c>
    </row>
    <row r="193" spans="1:15" ht="12.75">
      <c r="A193">
        <v>18.9</v>
      </c>
      <c r="B193" s="110">
        <f t="shared" si="6"/>
        <v>499.4966504716349</v>
      </c>
      <c r="C193" s="110">
        <f>A193*Sheet1!D29</f>
        <v>226.79999999999998</v>
      </c>
      <c r="E193" s="110">
        <f t="shared" si="5"/>
        <v>272.69665047163494</v>
      </c>
      <c r="O193" s="111">
        <f>Sheet1!F67</f>
        <v>0.7634071007856303</v>
      </c>
    </row>
    <row r="194" spans="1:15" ht="12.75">
      <c r="A194">
        <v>19</v>
      </c>
      <c r="B194" s="110">
        <f t="shared" si="6"/>
        <v>503.58996338361254</v>
      </c>
      <c r="C194" s="110">
        <f>A194*Sheet1!D29</f>
        <v>228</v>
      </c>
      <c r="E194" s="110">
        <f t="shared" si="5"/>
        <v>275.58996338361254</v>
      </c>
      <c r="O194" s="111">
        <f>Sheet1!F67</f>
        <v>0.7634071007856303</v>
      </c>
    </row>
    <row r="195" spans="1:15" ht="12.75">
      <c r="A195">
        <v>19.1</v>
      </c>
      <c r="B195" s="110">
        <f t="shared" si="6"/>
        <v>507.69854443760585</v>
      </c>
      <c r="C195" s="110">
        <f>A195*Sheet1!D29</f>
        <v>229.20000000000002</v>
      </c>
      <c r="E195" s="110">
        <f t="shared" si="5"/>
        <v>278.49854443760586</v>
      </c>
      <c r="O195" s="111">
        <f>Sheet1!F67</f>
        <v>0.7634071007856303</v>
      </c>
    </row>
    <row r="196" spans="1:15" ht="12.75">
      <c r="A196">
        <v>19.2</v>
      </c>
      <c r="B196" s="110">
        <f t="shared" si="6"/>
        <v>511.82239363361475</v>
      </c>
      <c r="C196" s="110">
        <f>A196*Sheet1!D29</f>
        <v>230.39999999999998</v>
      </c>
      <c r="E196" s="110">
        <f t="shared" si="5"/>
        <v>281.4223936336148</v>
      </c>
      <c r="O196" s="111">
        <f>Sheet1!F67</f>
        <v>0.7634071007856303</v>
      </c>
    </row>
    <row r="197" spans="1:15" ht="12.75">
      <c r="A197">
        <v>19.3</v>
      </c>
      <c r="B197" s="110">
        <f t="shared" si="6"/>
        <v>515.9615109716394</v>
      </c>
      <c r="C197" s="110">
        <f>A197*Sheet1!D29</f>
        <v>231.60000000000002</v>
      </c>
      <c r="E197" s="110">
        <f t="shared" si="5"/>
        <v>284.36151097163946</v>
      </c>
      <c r="O197" s="111">
        <f>Sheet1!F67</f>
        <v>0.7634071007856303</v>
      </c>
    </row>
    <row r="198" spans="1:15" ht="12.75">
      <c r="A198">
        <v>19.4</v>
      </c>
      <c r="B198" s="110">
        <f t="shared" si="6"/>
        <v>520.1158964516798</v>
      </c>
      <c r="C198" s="110">
        <f>A198*Sheet1!D29</f>
        <v>232.79999999999998</v>
      </c>
      <c r="E198" s="110">
        <f aca="true" t="shared" si="7" ref="E198:E261">(A198*A198)*O198</f>
        <v>287.3158964516798</v>
      </c>
      <c r="O198" s="111">
        <f>Sheet1!F67</f>
        <v>0.7634071007856303</v>
      </c>
    </row>
    <row r="199" spans="1:15" ht="12.75">
      <c r="A199">
        <v>19.5</v>
      </c>
      <c r="B199" s="110">
        <f t="shared" si="6"/>
        <v>524.285550073736</v>
      </c>
      <c r="C199" s="110">
        <f>A199*Sheet1!D29</f>
        <v>234</v>
      </c>
      <c r="E199" s="110">
        <f t="shared" si="7"/>
        <v>290.2855500737359</v>
      </c>
      <c r="O199" s="111">
        <f>Sheet1!F67</f>
        <v>0.7634071007856303</v>
      </c>
    </row>
    <row r="200" spans="1:15" ht="12.75">
      <c r="A200">
        <v>19.6</v>
      </c>
      <c r="B200" s="110">
        <f aca="true" t="shared" si="8" ref="B200:B263">C200+E200</f>
        <v>528.4704718378078</v>
      </c>
      <c r="C200" s="110">
        <f>A200*Sheet1!D29</f>
        <v>235.20000000000002</v>
      </c>
      <c r="E200" s="110">
        <f t="shared" si="7"/>
        <v>293.2704718378078</v>
      </c>
      <c r="O200" s="111">
        <f>Sheet1!F67</f>
        <v>0.7634071007856303</v>
      </c>
    </row>
    <row r="201" spans="1:15" ht="12.75">
      <c r="A201">
        <v>19.7</v>
      </c>
      <c r="B201" s="110">
        <f t="shared" si="8"/>
        <v>532.6706617438953</v>
      </c>
      <c r="C201" s="110">
        <f>A201*Sheet1!D29</f>
        <v>236.39999999999998</v>
      </c>
      <c r="E201" s="110">
        <f t="shared" si="7"/>
        <v>296.2706617438953</v>
      </c>
      <c r="O201" s="111">
        <f>Sheet1!F67</f>
        <v>0.7634071007856303</v>
      </c>
    </row>
    <row r="202" spans="1:15" ht="12.75">
      <c r="A202">
        <v>19.8</v>
      </c>
      <c r="B202" s="110">
        <f t="shared" si="8"/>
        <v>536.8861197919986</v>
      </c>
      <c r="C202" s="110">
        <f>A202*Sheet1!D29</f>
        <v>237.60000000000002</v>
      </c>
      <c r="E202" s="110">
        <f t="shared" si="7"/>
        <v>299.28611979199854</v>
      </c>
      <c r="O202" s="111">
        <f>Sheet1!F67</f>
        <v>0.7634071007856303</v>
      </c>
    </row>
    <row r="203" spans="1:15" ht="12.75">
      <c r="A203">
        <v>19.9</v>
      </c>
      <c r="B203" s="110">
        <f t="shared" si="8"/>
        <v>541.1168459821174</v>
      </c>
      <c r="C203" s="110">
        <f>A203*Sheet1!D29</f>
        <v>238.79999999999998</v>
      </c>
      <c r="E203" s="110">
        <f t="shared" si="7"/>
        <v>302.3168459821174</v>
      </c>
      <c r="O203" s="111">
        <f>Sheet1!F67</f>
        <v>0.7634071007856303</v>
      </c>
    </row>
    <row r="204" spans="1:15" ht="12.75">
      <c r="A204">
        <v>20</v>
      </c>
      <c r="B204" s="110">
        <f t="shared" si="8"/>
        <v>545.3628403142521</v>
      </c>
      <c r="C204" s="110">
        <f>A204*Sheet1!D29</f>
        <v>240</v>
      </c>
      <c r="E204" s="110">
        <f t="shared" si="7"/>
        <v>305.36284031425214</v>
      </c>
      <c r="O204" s="111">
        <f>Sheet1!F67</f>
        <v>0.7634071007856303</v>
      </c>
    </row>
    <row r="205" spans="1:15" ht="12.75">
      <c r="A205">
        <v>20.5</v>
      </c>
      <c r="B205" s="110">
        <f t="shared" si="8"/>
        <v>566.8218341051611</v>
      </c>
      <c r="C205" s="110">
        <f>A205*Sheet1!D29</f>
        <v>246</v>
      </c>
      <c r="E205" s="110">
        <f t="shared" si="7"/>
        <v>320.82183410516114</v>
      </c>
      <c r="O205" s="111">
        <f>Sheet1!F67</f>
        <v>0.7634071007856303</v>
      </c>
    </row>
    <row r="206" spans="1:15" ht="12.75">
      <c r="A206">
        <v>21</v>
      </c>
      <c r="B206" s="110">
        <f t="shared" si="8"/>
        <v>588.6625314464629</v>
      </c>
      <c r="C206" s="110">
        <f>A206*Sheet1!D29</f>
        <v>252</v>
      </c>
      <c r="E206" s="110">
        <f t="shared" si="7"/>
        <v>336.662531446463</v>
      </c>
      <c r="O206" s="111">
        <f>Sheet1!F67</f>
        <v>0.7634071007856303</v>
      </c>
    </row>
    <row r="207" spans="1:15" ht="12.75">
      <c r="A207">
        <v>21.5</v>
      </c>
      <c r="B207" s="110">
        <f t="shared" si="8"/>
        <v>610.8849323381576</v>
      </c>
      <c r="C207" s="110">
        <f>A207*Sheet1!D29</f>
        <v>258</v>
      </c>
      <c r="E207" s="110">
        <f t="shared" si="7"/>
        <v>352.8849323381576</v>
      </c>
      <c r="O207" s="111">
        <f>Sheet1!F67</f>
        <v>0.7634071007856303</v>
      </c>
    </row>
    <row r="208" spans="1:15" ht="12.75">
      <c r="A208">
        <v>22</v>
      </c>
      <c r="B208" s="110">
        <f t="shared" si="8"/>
        <v>633.4890367802451</v>
      </c>
      <c r="C208" s="110">
        <f>A208*Sheet1!D29</f>
        <v>264</v>
      </c>
      <c r="E208" s="110">
        <f t="shared" si="7"/>
        <v>369.4890367802451</v>
      </c>
      <c r="O208" s="111">
        <f>Sheet1!F67</f>
        <v>0.7634071007856303</v>
      </c>
    </row>
    <row r="209" spans="1:15" ht="12.75">
      <c r="A209">
        <v>22.5</v>
      </c>
      <c r="B209" s="110">
        <f t="shared" si="8"/>
        <v>656.4748447727254</v>
      </c>
      <c r="C209" s="110">
        <f>A209*Sheet1!D29</f>
        <v>270</v>
      </c>
      <c r="E209" s="110">
        <f t="shared" si="7"/>
        <v>386.47484477272536</v>
      </c>
      <c r="O209" s="111">
        <f>Sheet1!F67</f>
        <v>0.7634071007856303</v>
      </c>
    </row>
    <row r="210" spans="1:15" ht="12.75">
      <c r="A210">
        <v>23</v>
      </c>
      <c r="B210" s="110">
        <f t="shared" si="8"/>
        <v>679.8423563155984</v>
      </c>
      <c r="C210" s="110">
        <f>A210*Sheet1!D29</f>
        <v>276</v>
      </c>
      <c r="E210" s="110">
        <f t="shared" si="7"/>
        <v>403.84235631559847</v>
      </c>
      <c r="O210" s="111">
        <f>Sheet1!F67</f>
        <v>0.7634071007856303</v>
      </c>
    </row>
    <row r="211" spans="1:15" ht="12.75">
      <c r="A211">
        <v>23.5</v>
      </c>
      <c r="B211" s="110">
        <f t="shared" si="8"/>
        <v>703.5915714088644</v>
      </c>
      <c r="C211" s="110">
        <f>A211*Sheet1!D29</f>
        <v>282</v>
      </c>
      <c r="E211" s="110">
        <f t="shared" si="7"/>
        <v>421.59157140886435</v>
      </c>
      <c r="O211" s="111">
        <f>Sheet1!F67</f>
        <v>0.7634071007856303</v>
      </c>
    </row>
    <row r="212" spans="1:15" ht="12.75">
      <c r="A212">
        <v>24</v>
      </c>
      <c r="B212" s="110">
        <f t="shared" si="8"/>
        <v>727.7224900525231</v>
      </c>
      <c r="C212" s="110">
        <f>A212*Sheet1!D29</f>
        <v>288</v>
      </c>
      <c r="E212" s="110">
        <f t="shared" si="7"/>
        <v>439.7224900525231</v>
      </c>
      <c r="O212" s="111">
        <f>Sheet1!F67</f>
        <v>0.7634071007856303</v>
      </c>
    </row>
    <row r="213" spans="1:15" ht="12.75">
      <c r="A213">
        <v>24.5</v>
      </c>
      <c r="B213" s="110">
        <f t="shared" si="8"/>
        <v>752.2351122465745</v>
      </c>
      <c r="C213" s="110">
        <f>A213*Sheet1!D29</f>
        <v>294</v>
      </c>
      <c r="E213" s="110">
        <f t="shared" si="7"/>
        <v>458.2351122465746</v>
      </c>
      <c r="O213" s="111">
        <f>Sheet1!F67</f>
        <v>0.7634071007856303</v>
      </c>
    </row>
    <row r="214" spans="1:15" ht="12.75">
      <c r="A214">
        <v>25</v>
      </c>
      <c r="B214" s="110">
        <f t="shared" si="8"/>
        <v>777.1294379910189</v>
      </c>
      <c r="C214" s="110">
        <f>A214*Sheet1!D29</f>
        <v>300</v>
      </c>
      <c r="E214" s="110">
        <f t="shared" si="7"/>
        <v>477.12943799101896</v>
      </c>
      <c r="O214" s="111">
        <f>Sheet1!F67</f>
        <v>0.7634071007856303</v>
      </c>
    </row>
    <row r="215" spans="1:15" ht="12.75">
      <c r="A215">
        <v>25.5</v>
      </c>
      <c r="B215" s="110">
        <f t="shared" si="8"/>
        <v>802.405467285856</v>
      </c>
      <c r="C215" s="110">
        <f>A215*Sheet1!D29</f>
        <v>306</v>
      </c>
      <c r="E215" s="110">
        <f t="shared" si="7"/>
        <v>496.4054672858561</v>
      </c>
      <c r="O215" s="111">
        <f>Sheet1!F67</f>
        <v>0.7634071007856303</v>
      </c>
    </row>
    <row r="216" spans="1:15" ht="12.75">
      <c r="A216">
        <v>26</v>
      </c>
      <c r="B216" s="110">
        <f t="shared" si="8"/>
        <v>828.0632001310861</v>
      </c>
      <c r="C216" s="110">
        <f>A216*Sheet1!D29</f>
        <v>312</v>
      </c>
      <c r="E216" s="110">
        <f t="shared" si="7"/>
        <v>516.0632001310861</v>
      </c>
      <c r="O216" s="111">
        <f>Sheet1!F67</f>
        <v>0.7634071007856303</v>
      </c>
    </row>
    <row r="217" spans="1:15" ht="12.75">
      <c r="A217">
        <v>26.5</v>
      </c>
      <c r="B217" s="110">
        <f t="shared" si="8"/>
        <v>854.1026365267089</v>
      </c>
      <c r="C217" s="110">
        <f>A217*Sheet1!D29</f>
        <v>318</v>
      </c>
      <c r="E217" s="110">
        <f t="shared" si="7"/>
        <v>536.1026365267089</v>
      </c>
      <c r="O217" s="111">
        <f>Sheet1!F67</f>
        <v>0.7634071007856303</v>
      </c>
    </row>
    <row r="218" spans="1:15" ht="12.75">
      <c r="A218">
        <v>27</v>
      </c>
      <c r="B218" s="110">
        <f t="shared" si="8"/>
        <v>880.5237764727245</v>
      </c>
      <c r="C218" s="110">
        <f>A218*Sheet1!D29</f>
        <v>324</v>
      </c>
      <c r="E218" s="110">
        <f t="shared" si="7"/>
        <v>556.5237764727245</v>
      </c>
      <c r="O218" s="111">
        <f>Sheet1!F67</f>
        <v>0.7634071007856303</v>
      </c>
    </row>
    <row r="219" spans="1:15" ht="12.75">
      <c r="A219">
        <v>27.5</v>
      </c>
      <c r="B219" s="110">
        <f t="shared" si="8"/>
        <v>907.3266199691329</v>
      </c>
      <c r="C219" s="110">
        <f>A219*Sheet1!D29</f>
        <v>330</v>
      </c>
      <c r="E219" s="110">
        <f t="shared" si="7"/>
        <v>577.3266199691329</v>
      </c>
      <c r="O219" s="111">
        <f>Sheet1!F67</f>
        <v>0.7634071007856303</v>
      </c>
    </row>
    <row r="220" spans="1:15" ht="12.75">
      <c r="A220">
        <v>28</v>
      </c>
      <c r="B220" s="110">
        <f t="shared" si="8"/>
        <v>934.5111670159342</v>
      </c>
      <c r="C220" s="110">
        <f>A220*Sheet1!D29</f>
        <v>336</v>
      </c>
      <c r="E220" s="110">
        <f t="shared" si="7"/>
        <v>598.5111670159342</v>
      </c>
      <c r="O220" s="111">
        <f>Sheet1!F67</f>
        <v>0.7634071007856303</v>
      </c>
    </row>
    <row r="221" spans="1:15" ht="12.75">
      <c r="A221">
        <v>28.5</v>
      </c>
      <c r="B221" s="110">
        <f t="shared" si="8"/>
        <v>962.0774176131282</v>
      </c>
      <c r="C221" s="110">
        <f>A221*Sheet1!D29</f>
        <v>342</v>
      </c>
      <c r="E221" s="110">
        <f t="shared" si="7"/>
        <v>620.0774176131282</v>
      </c>
      <c r="O221" s="111">
        <f>Sheet1!F67</f>
        <v>0.7634071007856303</v>
      </c>
    </row>
    <row r="222" spans="1:15" ht="12.75">
      <c r="A222">
        <v>29</v>
      </c>
      <c r="B222" s="110">
        <f t="shared" si="8"/>
        <v>990.0253717607151</v>
      </c>
      <c r="C222" s="110">
        <f>A222*Sheet1!D29</f>
        <v>348</v>
      </c>
      <c r="E222" s="110">
        <f t="shared" si="7"/>
        <v>642.0253717607151</v>
      </c>
      <c r="O222" s="111">
        <f>Sheet1!F67</f>
        <v>0.7634071007856303</v>
      </c>
    </row>
    <row r="223" spans="1:15" ht="12.75">
      <c r="A223">
        <v>29.5</v>
      </c>
      <c r="B223" s="110">
        <f t="shared" si="8"/>
        <v>1018.3550294586948</v>
      </c>
      <c r="C223" s="110">
        <f>A223*Sheet1!D29</f>
        <v>354</v>
      </c>
      <c r="E223" s="110">
        <f t="shared" si="7"/>
        <v>664.3550294586948</v>
      </c>
      <c r="O223" s="111">
        <f>Sheet1!F67</f>
        <v>0.7634071007856303</v>
      </c>
    </row>
    <row r="224" spans="1:15" ht="12.75">
      <c r="A224">
        <v>30</v>
      </c>
      <c r="B224" s="110">
        <f t="shared" si="8"/>
        <v>1047.0663907070673</v>
      </c>
      <c r="C224" s="110">
        <f>A224*Sheet1!D29</f>
        <v>360</v>
      </c>
      <c r="E224" s="110">
        <f t="shared" si="7"/>
        <v>687.0663907070673</v>
      </c>
      <c r="O224" s="111">
        <f>Sheet1!F67</f>
        <v>0.7634071007856303</v>
      </c>
    </row>
    <row r="225" spans="1:15" ht="12.75">
      <c r="A225">
        <v>30.5</v>
      </c>
      <c r="B225" s="110">
        <f t="shared" si="8"/>
        <v>1076.1594555058327</v>
      </c>
      <c r="C225" s="110">
        <f>A225*Sheet1!D29</f>
        <v>366</v>
      </c>
      <c r="E225" s="110">
        <f t="shared" si="7"/>
        <v>710.1594555058326</v>
      </c>
      <c r="O225" s="111">
        <f>Sheet1!F67</f>
        <v>0.7634071007856303</v>
      </c>
    </row>
    <row r="226" spans="1:15" ht="12.75">
      <c r="A226">
        <v>31</v>
      </c>
      <c r="B226" s="110">
        <f t="shared" si="8"/>
        <v>1105.6342238549908</v>
      </c>
      <c r="C226" s="110">
        <f>A226*Sheet1!D29</f>
        <v>372</v>
      </c>
      <c r="E226" s="110">
        <f t="shared" si="7"/>
        <v>733.6342238549908</v>
      </c>
      <c r="O226" s="111">
        <f>Sheet1!F67</f>
        <v>0.7634071007856303</v>
      </c>
    </row>
    <row r="227" spans="1:15" ht="12.75">
      <c r="A227">
        <v>31.5</v>
      </c>
      <c r="B227" s="110">
        <f t="shared" si="8"/>
        <v>1135.4906957545418</v>
      </c>
      <c r="C227" s="110">
        <f>A227*Sheet1!D29</f>
        <v>378</v>
      </c>
      <c r="E227" s="110">
        <f t="shared" si="7"/>
        <v>757.4906957545417</v>
      </c>
      <c r="O227" s="111">
        <f>Sheet1!F67</f>
        <v>0.7634071007856303</v>
      </c>
    </row>
    <row r="228" spans="1:15" ht="12.75">
      <c r="A228">
        <v>32</v>
      </c>
      <c r="B228" s="110">
        <f t="shared" si="8"/>
        <v>1165.7288712044856</v>
      </c>
      <c r="C228" s="110">
        <f>A228*Sheet1!D29</f>
        <v>384</v>
      </c>
      <c r="E228" s="110">
        <f t="shared" si="7"/>
        <v>781.7288712044855</v>
      </c>
      <c r="O228" s="111">
        <f>Sheet1!F67</f>
        <v>0.7634071007856303</v>
      </c>
    </row>
    <row r="229" spans="1:15" ht="12.75">
      <c r="A229">
        <v>32.5</v>
      </c>
      <c r="B229" s="110">
        <f t="shared" si="8"/>
        <v>1196.348750204822</v>
      </c>
      <c r="C229" s="110">
        <f>A229*Sheet1!D29</f>
        <v>390</v>
      </c>
      <c r="E229" s="110">
        <f t="shared" si="7"/>
        <v>806.3487502048221</v>
      </c>
      <c r="O229" s="111">
        <f>Sheet1!F67</f>
        <v>0.7634071007856303</v>
      </c>
    </row>
    <row r="230" spans="1:15" ht="12.75">
      <c r="A230">
        <v>33</v>
      </c>
      <c r="B230" s="110">
        <f t="shared" si="8"/>
        <v>1227.3503327555513</v>
      </c>
      <c r="C230" s="110">
        <f>A230*Sheet1!D29</f>
        <v>396</v>
      </c>
      <c r="E230" s="110">
        <f t="shared" si="7"/>
        <v>831.3503327555514</v>
      </c>
      <c r="O230" s="111">
        <f>Sheet1!F67</f>
        <v>0.7634071007856303</v>
      </c>
    </row>
    <row r="231" spans="1:15" ht="12.75">
      <c r="A231">
        <v>33.5</v>
      </c>
      <c r="B231" s="110">
        <f t="shared" si="8"/>
        <v>1258.7336188566737</v>
      </c>
      <c r="C231" s="110">
        <f>A231*Sheet1!D29</f>
        <v>402</v>
      </c>
      <c r="E231" s="110">
        <f t="shared" si="7"/>
        <v>856.7336188566736</v>
      </c>
      <c r="O231" s="111">
        <f>Sheet1!F67</f>
        <v>0.7634071007856303</v>
      </c>
    </row>
    <row r="232" spans="1:15" ht="12.75">
      <c r="A232">
        <v>34</v>
      </c>
      <c r="B232" s="110">
        <f t="shared" si="8"/>
        <v>1290.4986085081887</v>
      </c>
      <c r="C232" s="110">
        <f>A232*Sheet1!D29</f>
        <v>408</v>
      </c>
      <c r="E232" s="110">
        <f t="shared" si="7"/>
        <v>882.4986085081887</v>
      </c>
      <c r="O232" s="111">
        <f>Sheet1!F67</f>
        <v>0.7634071007856303</v>
      </c>
    </row>
    <row r="233" spans="1:15" ht="12.75">
      <c r="A233">
        <v>34.5</v>
      </c>
      <c r="B233" s="110">
        <f t="shared" si="8"/>
        <v>1322.6453017100966</v>
      </c>
      <c r="C233" s="110">
        <f>A233*Sheet1!D29</f>
        <v>414</v>
      </c>
      <c r="E233" s="110">
        <f t="shared" si="7"/>
        <v>908.6453017100965</v>
      </c>
      <c r="O233" s="111">
        <f>Sheet1!F67</f>
        <v>0.7634071007856303</v>
      </c>
    </row>
    <row r="234" spans="1:15" ht="12.75">
      <c r="A234">
        <v>35</v>
      </c>
      <c r="B234" s="110">
        <f t="shared" si="8"/>
        <v>1355.1736984623972</v>
      </c>
      <c r="C234" s="110">
        <f>A234*Sheet1!D29</f>
        <v>420</v>
      </c>
      <c r="E234" s="110">
        <f t="shared" si="7"/>
        <v>935.1736984623972</v>
      </c>
      <c r="O234" s="111">
        <f>Sheet1!F67</f>
        <v>0.7634071007856303</v>
      </c>
    </row>
    <row r="235" spans="1:15" ht="12.75">
      <c r="A235">
        <v>35.5</v>
      </c>
      <c r="B235" s="110">
        <f t="shared" si="8"/>
        <v>1388.0837987650907</v>
      </c>
      <c r="C235" s="110">
        <f>A235*Sheet1!D29</f>
        <v>426</v>
      </c>
      <c r="E235" s="110">
        <f t="shared" si="7"/>
        <v>962.0837987650906</v>
      </c>
      <c r="O235" s="111">
        <f>Sheet1!F67</f>
        <v>0.7634071007856303</v>
      </c>
    </row>
    <row r="236" spans="1:15" ht="12.75">
      <c r="A236">
        <v>36</v>
      </c>
      <c r="B236" s="110">
        <f t="shared" si="8"/>
        <v>1421.3756026181768</v>
      </c>
      <c r="C236" s="110">
        <f>A236*Sheet1!D29</f>
        <v>432</v>
      </c>
      <c r="E236" s="110">
        <f t="shared" si="7"/>
        <v>989.3756026181769</v>
      </c>
      <c r="O236" s="111">
        <f>Sheet1!F67</f>
        <v>0.7634071007856303</v>
      </c>
    </row>
    <row r="237" spans="1:15" ht="12.75">
      <c r="A237">
        <v>36.5</v>
      </c>
      <c r="B237" s="110">
        <f t="shared" si="8"/>
        <v>1455.049110021656</v>
      </c>
      <c r="C237" s="110">
        <f>A237*Sheet1!D29</f>
        <v>438</v>
      </c>
      <c r="E237" s="110">
        <f t="shared" si="7"/>
        <v>1017.049110021656</v>
      </c>
      <c r="O237" s="111">
        <f>Sheet1!F67</f>
        <v>0.7634071007856303</v>
      </c>
    </row>
    <row r="238" spans="1:15" ht="12.75">
      <c r="A238">
        <v>37</v>
      </c>
      <c r="B238" s="110">
        <f t="shared" si="8"/>
        <v>1489.104320975528</v>
      </c>
      <c r="C238" s="110">
        <f>A238*Sheet1!D29</f>
        <v>444</v>
      </c>
      <c r="E238" s="110">
        <f t="shared" si="7"/>
        <v>1045.104320975528</v>
      </c>
      <c r="O238" s="111">
        <f>Sheet1!F67</f>
        <v>0.7634071007856303</v>
      </c>
    </row>
    <row r="239" spans="1:15" ht="12.75">
      <c r="A239">
        <v>37.5</v>
      </c>
      <c r="B239" s="110">
        <f t="shared" si="8"/>
        <v>1523.5412354797927</v>
      </c>
      <c r="C239" s="110">
        <f>A239*Sheet1!D29</f>
        <v>450</v>
      </c>
      <c r="E239" s="110">
        <f t="shared" si="7"/>
        <v>1073.5412354797927</v>
      </c>
      <c r="O239" s="111">
        <f>Sheet1!F67</f>
        <v>0.7634071007856303</v>
      </c>
    </row>
    <row r="240" spans="1:15" ht="12.75">
      <c r="A240">
        <v>38</v>
      </c>
      <c r="B240" s="110">
        <f t="shared" si="8"/>
        <v>1558.3598535344502</v>
      </c>
      <c r="C240" s="110">
        <f>A240*Sheet1!D29</f>
        <v>456</v>
      </c>
      <c r="E240" s="110">
        <f t="shared" si="7"/>
        <v>1102.3598535344502</v>
      </c>
      <c r="O240" s="111">
        <f>Sheet1!F67</f>
        <v>0.7634071007856303</v>
      </c>
    </row>
    <row r="241" spans="1:15" ht="12.75">
      <c r="A241">
        <v>38.5</v>
      </c>
      <c r="B241" s="110">
        <f t="shared" si="8"/>
        <v>1593.5601751395006</v>
      </c>
      <c r="C241" s="110">
        <f>A241*Sheet1!D29</f>
        <v>462</v>
      </c>
      <c r="E241" s="110">
        <f t="shared" si="7"/>
        <v>1131.5601751395006</v>
      </c>
      <c r="O241" s="111">
        <f>Sheet1!F67</f>
        <v>0.7634071007856303</v>
      </c>
    </row>
    <row r="242" spans="1:15" ht="12.75">
      <c r="A242">
        <v>39</v>
      </c>
      <c r="B242" s="110">
        <f t="shared" si="8"/>
        <v>1629.1422002949437</v>
      </c>
      <c r="C242" s="110">
        <f>A242*Sheet1!D29</f>
        <v>468</v>
      </c>
      <c r="E242" s="110">
        <f t="shared" si="7"/>
        <v>1161.1422002949437</v>
      </c>
      <c r="O242" s="111">
        <f>Sheet1!F67</f>
        <v>0.7634071007856303</v>
      </c>
    </row>
    <row r="243" spans="1:15" ht="12.75">
      <c r="A243">
        <v>39.5</v>
      </c>
      <c r="B243" s="110">
        <f t="shared" si="8"/>
        <v>1665.1059290007797</v>
      </c>
      <c r="C243" s="110">
        <f>A243*Sheet1!D29</f>
        <v>474</v>
      </c>
      <c r="E243" s="110">
        <f t="shared" si="7"/>
        <v>1191.1059290007797</v>
      </c>
      <c r="O243" s="111">
        <f>Sheet1!F67</f>
        <v>0.7634071007856303</v>
      </c>
    </row>
    <row r="244" spans="1:15" ht="12.75">
      <c r="A244">
        <v>40</v>
      </c>
      <c r="B244" s="110">
        <f t="shared" si="8"/>
        <v>1701.4513612570086</v>
      </c>
      <c r="C244" s="110">
        <f>A244*Sheet1!D29</f>
        <v>480</v>
      </c>
      <c r="E244" s="110">
        <f t="shared" si="7"/>
        <v>1221.4513612570086</v>
      </c>
      <c r="O244" s="111">
        <f>Sheet1!F67</f>
        <v>0.7634071007856303</v>
      </c>
    </row>
    <row r="245" spans="1:15" ht="12.75">
      <c r="A245">
        <v>40.5</v>
      </c>
      <c r="B245" s="110">
        <f t="shared" si="8"/>
        <v>1738.1784970636302</v>
      </c>
      <c r="C245" s="110">
        <f>A245*Sheet1!D29</f>
        <v>486</v>
      </c>
      <c r="E245" s="110">
        <f t="shared" si="7"/>
        <v>1252.1784970636302</v>
      </c>
      <c r="O245" s="111">
        <f>Sheet1!F67</f>
        <v>0.7634071007856303</v>
      </c>
    </row>
    <row r="246" spans="1:15" ht="12.75">
      <c r="A246">
        <v>41</v>
      </c>
      <c r="B246" s="110">
        <f t="shared" si="8"/>
        <v>1775.2873364206446</v>
      </c>
      <c r="C246" s="110">
        <f>A246*Sheet1!D29</f>
        <v>492</v>
      </c>
      <c r="E246" s="110">
        <f t="shared" si="7"/>
        <v>1283.2873364206446</v>
      </c>
      <c r="O246" s="111">
        <f>Sheet1!F67</f>
        <v>0.7634071007856303</v>
      </c>
    </row>
    <row r="247" spans="1:15" ht="12.75">
      <c r="A247">
        <v>41.5</v>
      </c>
      <c r="B247" s="110">
        <f t="shared" si="8"/>
        <v>1812.7778793280518</v>
      </c>
      <c r="C247" s="110">
        <f>A247*Sheet1!D29</f>
        <v>498</v>
      </c>
      <c r="E247" s="110">
        <f t="shared" si="7"/>
        <v>1314.7778793280518</v>
      </c>
      <c r="O247" s="111">
        <f>Sheet1!F67</f>
        <v>0.7634071007856303</v>
      </c>
    </row>
    <row r="248" spans="1:15" ht="12.75">
      <c r="A248">
        <v>42</v>
      </c>
      <c r="B248" s="110">
        <f t="shared" si="8"/>
        <v>1850.650125785852</v>
      </c>
      <c r="C248" s="110">
        <f>A248*Sheet1!D29</f>
        <v>504</v>
      </c>
      <c r="E248" s="110">
        <f t="shared" si="7"/>
        <v>1346.650125785852</v>
      </c>
      <c r="O248" s="111">
        <f>Sheet1!F67</f>
        <v>0.7634071007856303</v>
      </c>
    </row>
    <row r="249" spans="1:15" ht="12.75">
      <c r="A249">
        <v>42.5</v>
      </c>
      <c r="B249" s="110">
        <f t="shared" si="8"/>
        <v>1888.9040757940447</v>
      </c>
      <c r="C249" s="110">
        <f>A249*Sheet1!D29</f>
        <v>510</v>
      </c>
      <c r="E249" s="110">
        <f t="shared" si="7"/>
        <v>1378.9040757940447</v>
      </c>
      <c r="O249" s="111">
        <f>Sheet1!F67</f>
        <v>0.7634071007856303</v>
      </c>
    </row>
    <row r="250" spans="1:15" ht="12.75">
      <c r="A250">
        <v>43</v>
      </c>
      <c r="B250" s="110">
        <f t="shared" si="8"/>
        <v>1927.5397293526305</v>
      </c>
      <c r="C250" s="110">
        <f>A250*Sheet1!D29</f>
        <v>516</v>
      </c>
      <c r="E250" s="110">
        <f t="shared" si="7"/>
        <v>1411.5397293526305</v>
      </c>
      <c r="O250" s="111">
        <f>Sheet1!F67</f>
        <v>0.7634071007856303</v>
      </c>
    </row>
    <row r="251" spans="1:15" ht="12.75">
      <c r="A251">
        <v>43.5</v>
      </c>
      <c r="B251" s="110">
        <f t="shared" si="8"/>
        <v>1966.557086461609</v>
      </c>
      <c r="C251" s="110">
        <f>A251*Sheet1!D29</f>
        <v>522</v>
      </c>
      <c r="E251" s="110">
        <f t="shared" si="7"/>
        <v>1444.557086461609</v>
      </c>
      <c r="O251" s="111">
        <f>Sheet1!F67</f>
        <v>0.7634071007856303</v>
      </c>
    </row>
    <row r="252" spans="1:15" ht="12.75">
      <c r="A252">
        <v>44</v>
      </c>
      <c r="B252" s="110">
        <f t="shared" si="8"/>
        <v>2005.9561471209804</v>
      </c>
      <c r="C252" s="110">
        <f>A252*Sheet1!D29</f>
        <v>528</v>
      </c>
      <c r="E252" s="110">
        <f t="shared" si="7"/>
        <v>1477.9561471209804</v>
      </c>
      <c r="O252" s="111">
        <f>Sheet1!F67</f>
        <v>0.7634071007856303</v>
      </c>
    </row>
    <row r="253" spans="1:15" ht="12.75">
      <c r="A253">
        <v>44.5</v>
      </c>
      <c r="B253" s="110">
        <f t="shared" si="8"/>
        <v>2045.7369113307445</v>
      </c>
      <c r="C253" s="110">
        <f>A253*Sheet1!D29</f>
        <v>534</v>
      </c>
      <c r="E253" s="110">
        <f t="shared" si="7"/>
        <v>1511.7369113307445</v>
      </c>
      <c r="O253" s="111">
        <f>Sheet1!F67</f>
        <v>0.7634071007856303</v>
      </c>
    </row>
    <row r="254" spans="1:15" ht="12.75">
      <c r="A254">
        <v>45</v>
      </c>
      <c r="B254" s="110">
        <f t="shared" si="8"/>
        <v>2085.8993790909017</v>
      </c>
      <c r="C254" s="110">
        <f>A254*Sheet1!D29</f>
        <v>540</v>
      </c>
      <c r="E254" s="110">
        <f t="shared" si="7"/>
        <v>1545.8993790909014</v>
      </c>
      <c r="O254" s="111">
        <f>Sheet1!F67</f>
        <v>0.7634071007856303</v>
      </c>
    </row>
    <row r="255" spans="1:15" ht="12.75">
      <c r="A255">
        <v>45.5</v>
      </c>
      <c r="B255" s="110">
        <f t="shared" si="8"/>
        <v>2126.443550401451</v>
      </c>
      <c r="C255" s="110">
        <f>A255*Sheet1!D29</f>
        <v>546</v>
      </c>
      <c r="E255" s="110">
        <f t="shared" si="7"/>
        <v>1580.4435504014511</v>
      </c>
      <c r="O255" s="111">
        <f>Sheet1!F67</f>
        <v>0.7634071007856303</v>
      </c>
    </row>
    <row r="256" spans="1:15" ht="12.75">
      <c r="A256">
        <v>46</v>
      </c>
      <c r="B256" s="110">
        <f t="shared" si="8"/>
        <v>2167.3694252623936</v>
      </c>
      <c r="C256" s="110">
        <f>A256*Sheet1!D29</f>
        <v>552</v>
      </c>
      <c r="E256" s="110">
        <f t="shared" si="7"/>
        <v>1615.3694252623939</v>
      </c>
      <c r="O256" s="111">
        <f>Sheet1!F67</f>
        <v>0.7634071007856303</v>
      </c>
    </row>
    <row r="257" spans="1:15" ht="12.75">
      <c r="A257">
        <v>46.5</v>
      </c>
      <c r="B257" s="110">
        <f t="shared" si="8"/>
        <v>2208.677003673729</v>
      </c>
      <c r="C257" s="110">
        <f>A257*Sheet1!D29</f>
        <v>558</v>
      </c>
      <c r="E257" s="110">
        <f t="shared" si="7"/>
        <v>1650.6770036737291</v>
      </c>
      <c r="O257" s="111">
        <f>Sheet1!F67</f>
        <v>0.7634071007856303</v>
      </c>
    </row>
    <row r="258" spans="1:15" ht="12.75">
      <c r="A258">
        <v>47</v>
      </c>
      <c r="B258" s="110">
        <f t="shared" si="8"/>
        <v>2250.3662856354576</v>
      </c>
      <c r="C258" s="110">
        <f>A258*Sheet1!D29</f>
        <v>564</v>
      </c>
      <c r="E258" s="110">
        <f t="shared" si="7"/>
        <v>1686.3662856354574</v>
      </c>
      <c r="O258" s="111">
        <f>Sheet1!F67</f>
        <v>0.7634071007856303</v>
      </c>
    </row>
    <row r="259" spans="1:15" ht="12.75">
      <c r="A259">
        <v>47.5</v>
      </c>
      <c r="B259" s="110">
        <f t="shared" si="8"/>
        <v>2292.4372711475785</v>
      </c>
      <c r="C259" s="110">
        <f>A259*Sheet1!D29</f>
        <v>570</v>
      </c>
      <c r="E259" s="110">
        <f t="shared" si="7"/>
        <v>1722.4372711475785</v>
      </c>
      <c r="O259" s="111">
        <f>Sheet1!F67</f>
        <v>0.7634071007856303</v>
      </c>
    </row>
    <row r="260" spans="1:15" ht="12.75">
      <c r="A260">
        <v>48</v>
      </c>
      <c r="B260" s="110">
        <f t="shared" si="8"/>
        <v>2334.8899602100923</v>
      </c>
      <c r="C260" s="110">
        <f>A260*Sheet1!D29</f>
        <v>576</v>
      </c>
      <c r="E260" s="110">
        <f t="shared" si="7"/>
        <v>1758.8899602100923</v>
      </c>
      <c r="O260" s="111">
        <f>Sheet1!F67</f>
        <v>0.7634071007856303</v>
      </c>
    </row>
    <row r="261" spans="1:15" ht="12.75">
      <c r="A261">
        <v>48.5</v>
      </c>
      <c r="B261" s="110">
        <f t="shared" si="8"/>
        <v>2377.724352822999</v>
      </c>
      <c r="C261" s="110">
        <f>A261*Sheet1!D29</f>
        <v>582</v>
      </c>
      <c r="E261" s="110">
        <f t="shared" si="7"/>
        <v>1795.724352822999</v>
      </c>
      <c r="O261" s="111">
        <f>Sheet1!F67</f>
        <v>0.7634071007856303</v>
      </c>
    </row>
    <row r="262" spans="1:15" ht="12.75">
      <c r="A262">
        <v>49</v>
      </c>
      <c r="B262" s="110">
        <f t="shared" si="8"/>
        <v>2420.940448986298</v>
      </c>
      <c r="C262" s="110">
        <f>A262*Sheet1!D29</f>
        <v>588</v>
      </c>
      <c r="E262" s="110">
        <f aca="true" t="shared" si="9" ref="E262:E325">(A262*A262)*O262</f>
        <v>1832.9404489862984</v>
      </c>
      <c r="O262" s="111">
        <f>Sheet1!F67</f>
        <v>0.7634071007856303</v>
      </c>
    </row>
    <row r="263" spans="1:15" ht="12.75">
      <c r="A263">
        <v>49.5</v>
      </c>
      <c r="B263" s="110">
        <f t="shared" si="8"/>
        <v>2464.5382486999906</v>
      </c>
      <c r="C263" s="110">
        <f>A263*Sheet1!D29</f>
        <v>594</v>
      </c>
      <c r="E263" s="110">
        <f t="shared" si="9"/>
        <v>1870.5382486999908</v>
      </c>
      <c r="O263" s="111">
        <f>Sheet1!F67</f>
        <v>0.7634071007856303</v>
      </c>
    </row>
    <row r="264" spans="1:15" ht="12.75">
      <c r="A264">
        <v>50</v>
      </c>
      <c r="B264" s="110">
        <f aca="true" t="shared" si="10" ref="B264:B327">C264+E264</f>
        <v>2508.5177519640756</v>
      </c>
      <c r="C264" s="110">
        <f>A264*Sheet1!D29</f>
        <v>600</v>
      </c>
      <c r="E264" s="110">
        <f t="shared" si="9"/>
        <v>1908.5177519640758</v>
      </c>
      <c r="O264" s="111">
        <f>Sheet1!F67</f>
        <v>0.7634071007856303</v>
      </c>
    </row>
    <row r="265" spans="1:15" ht="12.75">
      <c r="A265">
        <v>51</v>
      </c>
      <c r="B265" s="110">
        <f t="shared" si="10"/>
        <v>2597.621869143424</v>
      </c>
      <c r="C265" s="110">
        <f>A265*Sheet1!D29</f>
        <v>612</v>
      </c>
      <c r="E265" s="110">
        <f t="shared" si="9"/>
        <v>1985.6218691434244</v>
      </c>
      <c r="O265" s="111">
        <f>Sheet1!F67</f>
        <v>0.7634071007856303</v>
      </c>
    </row>
    <row r="266" spans="1:15" ht="12.75">
      <c r="A266">
        <v>52</v>
      </c>
      <c r="B266" s="110">
        <f t="shared" si="10"/>
        <v>2688.2528005243444</v>
      </c>
      <c r="C266" s="110">
        <f>A266*Sheet1!D29</f>
        <v>624</v>
      </c>
      <c r="E266" s="110">
        <f t="shared" si="9"/>
        <v>2064.2528005243444</v>
      </c>
      <c r="O266" s="111">
        <f>Sheet1!F67</f>
        <v>0.7634071007856303</v>
      </c>
    </row>
    <row r="267" spans="1:15" ht="12.75">
      <c r="A267">
        <v>53</v>
      </c>
      <c r="B267" s="110">
        <f t="shared" si="10"/>
        <v>2780.4105461068357</v>
      </c>
      <c r="C267" s="110">
        <f>A267*Sheet1!D29</f>
        <v>636</v>
      </c>
      <c r="E267" s="110">
        <f t="shared" si="9"/>
        <v>2144.4105461068357</v>
      </c>
      <c r="O267" s="111">
        <f>Sheet1!F67</f>
        <v>0.7634071007856303</v>
      </c>
    </row>
    <row r="268" spans="1:15" ht="12.75">
      <c r="A268">
        <v>54</v>
      </c>
      <c r="B268" s="110">
        <f t="shared" si="10"/>
        <v>2874.095105890898</v>
      </c>
      <c r="C268" s="110">
        <f>A268*Sheet1!D29</f>
        <v>648</v>
      </c>
      <c r="E268" s="110">
        <f t="shared" si="9"/>
        <v>2226.095105890898</v>
      </c>
      <c r="O268" s="111">
        <f>Sheet1!F67</f>
        <v>0.7634071007856303</v>
      </c>
    </row>
    <row r="269" spans="1:15" ht="12.75">
      <c r="A269">
        <v>55</v>
      </c>
      <c r="B269" s="110">
        <f t="shared" si="10"/>
        <v>2969.3064798765317</v>
      </c>
      <c r="C269" s="110">
        <f>A269*Sheet1!D29</f>
        <v>660</v>
      </c>
      <c r="E269" s="110">
        <f t="shared" si="9"/>
        <v>2309.3064798765317</v>
      </c>
      <c r="O269" s="111">
        <f>Sheet1!F67</f>
        <v>0.7634071007856303</v>
      </c>
    </row>
    <row r="270" spans="1:15" ht="12.75">
      <c r="A270">
        <v>56</v>
      </c>
      <c r="B270" s="110">
        <f t="shared" si="10"/>
        <v>3066.044668063737</v>
      </c>
      <c r="C270" s="110">
        <f>A270*Sheet1!D29</f>
        <v>672</v>
      </c>
      <c r="E270" s="110">
        <f t="shared" si="9"/>
        <v>2394.044668063737</v>
      </c>
      <c r="O270" s="111">
        <f>Sheet1!F67</f>
        <v>0.7634071007856303</v>
      </c>
    </row>
    <row r="271" spans="1:15" ht="12.75">
      <c r="A271">
        <v>57</v>
      </c>
      <c r="B271" s="110">
        <f t="shared" si="10"/>
        <v>3164.309670452513</v>
      </c>
      <c r="C271" s="110">
        <f>A271*Sheet1!D29</f>
        <v>684</v>
      </c>
      <c r="E271" s="110">
        <f t="shared" si="9"/>
        <v>2480.309670452513</v>
      </c>
      <c r="O271" s="111">
        <f>Sheet1!F67</f>
        <v>0.7634071007856303</v>
      </c>
    </row>
    <row r="272" spans="1:15" ht="12.75">
      <c r="A272">
        <v>58</v>
      </c>
      <c r="B272" s="110">
        <f t="shared" si="10"/>
        <v>3264.1014870428603</v>
      </c>
      <c r="C272" s="110">
        <f>A272*Sheet1!D29</f>
        <v>696</v>
      </c>
      <c r="E272" s="110">
        <f t="shared" si="9"/>
        <v>2568.1014870428603</v>
      </c>
      <c r="O272" s="111">
        <f>Sheet1!F67</f>
        <v>0.7634071007856303</v>
      </c>
    </row>
    <row r="273" spans="1:15" ht="12.75">
      <c r="A273">
        <v>59</v>
      </c>
      <c r="B273" s="110">
        <f t="shared" si="10"/>
        <v>3365.4201178347794</v>
      </c>
      <c r="C273" s="110">
        <f>A273*Sheet1!D29</f>
        <v>708</v>
      </c>
      <c r="E273" s="110">
        <f t="shared" si="9"/>
        <v>2657.4201178347794</v>
      </c>
      <c r="O273" s="111">
        <f>Sheet1!F67</f>
        <v>0.7634071007856303</v>
      </c>
    </row>
    <row r="274" spans="1:15" ht="12.75">
      <c r="A274">
        <v>60</v>
      </c>
      <c r="B274" s="110">
        <f t="shared" si="10"/>
        <v>3468.265562828269</v>
      </c>
      <c r="C274" s="110">
        <f>A274*Sheet1!D29</f>
        <v>720</v>
      </c>
      <c r="E274" s="110">
        <f t="shared" si="9"/>
        <v>2748.265562828269</v>
      </c>
      <c r="O274" s="111">
        <f>Sheet1!F67</f>
        <v>0.7634071007856303</v>
      </c>
    </row>
    <row r="275" spans="1:15" ht="12.75">
      <c r="A275">
        <v>61</v>
      </c>
      <c r="B275" s="110">
        <f t="shared" si="10"/>
        <v>3572.6378220233305</v>
      </c>
      <c r="C275" s="110">
        <f>A275*Sheet1!D29</f>
        <v>732</v>
      </c>
      <c r="E275" s="110">
        <f t="shared" si="9"/>
        <v>2840.6378220233305</v>
      </c>
      <c r="O275" s="111">
        <f>Sheet1!F67</f>
        <v>0.7634071007856303</v>
      </c>
    </row>
    <row r="276" spans="1:15" ht="12.75">
      <c r="A276">
        <v>62</v>
      </c>
      <c r="B276" s="110">
        <f t="shared" si="10"/>
        <v>3678.536895419963</v>
      </c>
      <c r="C276" s="110">
        <f>A276*Sheet1!D29</f>
        <v>744</v>
      </c>
      <c r="E276" s="110">
        <f t="shared" si="9"/>
        <v>2934.536895419963</v>
      </c>
      <c r="O276" s="111">
        <f>Sheet1!F67</f>
        <v>0.7634071007856303</v>
      </c>
    </row>
    <row r="277" spans="1:15" ht="12.75">
      <c r="A277">
        <v>63</v>
      </c>
      <c r="B277" s="110">
        <f t="shared" si="10"/>
        <v>3785.9627830181666</v>
      </c>
      <c r="C277" s="110">
        <f>A277*Sheet1!D29</f>
        <v>756</v>
      </c>
      <c r="E277" s="110">
        <f t="shared" si="9"/>
        <v>3029.9627830181666</v>
      </c>
      <c r="O277" s="111">
        <f>Sheet1!F67</f>
        <v>0.7634071007856303</v>
      </c>
    </row>
    <row r="278" spans="1:15" ht="12.75">
      <c r="A278">
        <v>64</v>
      </c>
      <c r="B278" s="110">
        <f t="shared" si="10"/>
        <v>3894.915484817942</v>
      </c>
      <c r="C278" s="110">
        <f>A278*Sheet1!D29</f>
        <v>768</v>
      </c>
      <c r="E278" s="110">
        <f t="shared" si="9"/>
        <v>3126.915484817942</v>
      </c>
      <c r="O278" s="111">
        <f>Sheet1!F67</f>
        <v>0.7634071007856303</v>
      </c>
    </row>
    <row r="279" spans="1:15" ht="12.75">
      <c r="A279">
        <v>65</v>
      </c>
      <c r="B279" s="110">
        <f t="shared" si="10"/>
        <v>4005.3950008192883</v>
      </c>
      <c r="C279" s="110">
        <f>A279*Sheet1!D29</f>
        <v>780</v>
      </c>
      <c r="E279" s="110">
        <f t="shared" si="9"/>
        <v>3225.3950008192883</v>
      </c>
      <c r="O279" s="111">
        <f>Sheet1!F67</f>
        <v>0.7634071007856303</v>
      </c>
    </row>
    <row r="280" spans="1:15" ht="12.75">
      <c r="A280">
        <v>66</v>
      </c>
      <c r="B280" s="110">
        <f t="shared" si="10"/>
        <v>4117.401331022205</v>
      </c>
      <c r="C280" s="110">
        <f>A280*Sheet1!D29</f>
        <v>792</v>
      </c>
      <c r="E280" s="110">
        <f t="shared" si="9"/>
        <v>3325.401331022206</v>
      </c>
      <c r="O280" s="111">
        <f>Sheet1!F67</f>
        <v>0.7634071007856303</v>
      </c>
    </row>
    <row r="281" spans="1:15" ht="12.75">
      <c r="A281">
        <v>67</v>
      </c>
      <c r="B281" s="110">
        <f t="shared" si="10"/>
        <v>4230.934475426695</v>
      </c>
      <c r="C281" s="110">
        <f>A281*Sheet1!D29</f>
        <v>804</v>
      </c>
      <c r="E281" s="110">
        <f t="shared" si="9"/>
        <v>3426.9344754266945</v>
      </c>
      <c r="O281" s="111">
        <f>Sheet1!F67</f>
        <v>0.7634071007856303</v>
      </c>
    </row>
    <row r="282" spans="1:15" ht="12.75">
      <c r="A282">
        <v>68</v>
      </c>
      <c r="B282" s="110">
        <f t="shared" si="10"/>
        <v>4345.994434032755</v>
      </c>
      <c r="C282" s="110">
        <f>A282*Sheet1!D29</f>
        <v>816</v>
      </c>
      <c r="E282" s="110">
        <f t="shared" si="9"/>
        <v>3529.9944340327547</v>
      </c>
      <c r="O282" s="111">
        <f>Sheet1!F67</f>
        <v>0.7634071007856303</v>
      </c>
    </row>
    <row r="283" spans="1:15" ht="12.75">
      <c r="A283">
        <v>69</v>
      </c>
      <c r="B283" s="110">
        <f t="shared" si="10"/>
        <v>4462.581206840387</v>
      </c>
      <c r="C283" s="110">
        <f>A283*Sheet1!D29</f>
        <v>828</v>
      </c>
      <c r="E283" s="110">
        <f t="shared" si="9"/>
        <v>3634.581206840386</v>
      </c>
      <c r="O283" s="111">
        <f>Sheet1!F67</f>
        <v>0.7634071007856303</v>
      </c>
    </row>
    <row r="284" spans="1:15" ht="12.75">
      <c r="A284">
        <v>70</v>
      </c>
      <c r="B284" s="110">
        <f t="shared" si="10"/>
        <v>4580.694793849589</v>
      </c>
      <c r="C284" s="110">
        <f>A284*Sheet1!D29</f>
        <v>840</v>
      </c>
      <c r="E284" s="110">
        <f t="shared" si="9"/>
        <v>3740.6947938495887</v>
      </c>
      <c r="O284" s="111">
        <f>Sheet1!F67</f>
        <v>0.7634071007856303</v>
      </c>
    </row>
    <row r="285" spans="1:15" ht="12.75">
      <c r="A285">
        <v>71</v>
      </c>
      <c r="B285" s="110">
        <f t="shared" si="10"/>
        <v>4700.335195060363</v>
      </c>
      <c r="C285" s="110">
        <f>A285*Sheet1!D29</f>
        <v>852</v>
      </c>
      <c r="E285" s="110">
        <f t="shared" si="9"/>
        <v>3848.3351950603624</v>
      </c>
      <c r="O285" s="111">
        <f>Sheet1!F67</f>
        <v>0.7634071007856303</v>
      </c>
    </row>
    <row r="286" spans="1:15" ht="12.75">
      <c r="A286">
        <v>72</v>
      </c>
      <c r="B286" s="110">
        <f t="shared" si="10"/>
        <v>4821.502410472707</v>
      </c>
      <c r="C286" s="110">
        <f>A286*Sheet1!D29</f>
        <v>864</v>
      </c>
      <c r="E286" s="110">
        <f t="shared" si="9"/>
        <v>3957.5024104727077</v>
      </c>
      <c r="O286" s="111">
        <f>Sheet1!F67</f>
        <v>0.7634071007856303</v>
      </c>
    </row>
    <row r="287" spans="1:15" ht="12.75">
      <c r="A287">
        <v>73</v>
      </c>
      <c r="B287" s="110">
        <f t="shared" si="10"/>
        <v>4944.196440086624</v>
      </c>
      <c r="C287" s="110">
        <f>A287*Sheet1!D29</f>
        <v>876</v>
      </c>
      <c r="E287" s="110">
        <f t="shared" si="9"/>
        <v>4068.196440086624</v>
      </c>
      <c r="O287" s="111">
        <f>Sheet1!F67</f>
        <v>0.7634071007856303</v>
      </c>
    </row>
    <row r="288" spans="1:15" ht="12.75">
      <c r="A288">
        <v>74</v>
      </c>
      <c r="B288" s="110">
        <f t="shared" si="10"/>
        <v>5068.417283902112</v>
      </c>
      <c r="C288" s="110">
        <f>A288*Sheet1!D29</f>
        <v>888</v>
      </c>
      <c r="E288" s="110">
        <f t="shared" si="9"/>
        <v>4180.417283902112</v>
      </c>
      <c r="O288" s="111">
        <f>Sheet1!F67</f>
        <v>0.7634071007856303</v>
      </c>
    </row>
    <row r="289" spans="1:15" ht="12.75">
      <c r="A289">
        <v>75</v>
      </c>
      <c r="B289" s="110">
        <f t="shared" si="10"/>
        <v>5194.164941919171</v>
      </c>
      <c r="C289" s="110">
        <f>A289*Sheet1!D29</f>
        <v>900</v>
      </c>
      <c r="E289" s="110">
        <f t="shared" si="9"/>
        <v>4294.164941919171</v>
      </c>
      <c r="O289" s="111">
        <f>Sheet1!F67</f>
        <v>0.7634071007856303</v>
      </c>
    </row>
    <row r="290" spans="1:15" ht="12.75">
      <c r="A290">
        <v>76</v>
      </c>
      <c r="B290" s="110">
        <f t="shared" si="10"/>
        <v>5321.439414137801</v>
      </c>
      <c r="C290" s="110">
        <f>A290*Sheet1!D29</f>
        <v>912</v>
      </c>
      <c r="E290" s="110">
        <f t="shared" si="9"/>
        <v>4409.439414137801</v>
      </c>
      <c r="O290" s="111">
        <f>Sheet1!F67</f>
        <v>0.7634071007856303</v>
      </c>
    </row>
    <row r="291" spans="1:15" ht="12.75">
      <c r="A291">
        <v>77</v>
      </c>
      <c r="B291" s="110">
        <f t="shared" si="10"/>
        <v>5450.240700558003</v>
      </c>
      <c r="C291" s="110">
        <f>A291*Sheet1!D29</f>
        <v>924</v>
      </c>
      <c r="E291" s="110">
        <f t="shared" si="9"/>
        <v>4526.240700558003</v>
      </c>
      <c r="O291" s="111">
        <f>Sheet1!F67</f>
        <v>0.7634071007856303</v>
      </c>
    </row>
    <row r="292" spans="1:15" ht="12.75">
      <c r="A292">
        <v>78</v>
      </c>
      <c r="B292" s="110">
        <f t="shared" si="10"/>
        <v>5580.568801179775</v>
      </c>
      <c r="C292" s="110">
        <f>A292*Sheet1!D29</f>
        <v>936</v>
      </c>
      <c r="E292" s="110">
        <f t="shared" si="9"/>
        <v>4644.568801179775</v>
      </c>
      <c r="O292" s="111">
        <f>Sheet1!F67</f>
        <v>0.7634071007856303</v>
      </c>
    </row>
    <row r="293" spans="1:15" ht="12.75">
      <c r="A293">
        <v>79</v>
      </c>
      <c r="B293" s="110">
        <f t="shared" si="10"/>
        <v>5712.423716003119</v>
      </c>
      <c r="C293" s="110">
        <f>A293*Sheet1!D29</f>
        <v>948</v>
      </c>
      <c r="E293" s="110">
        <f t="shared" si="9"/>
        <v>4764.423716003119</v>
      </c>
      <c r="O293" s="111">
        <f>Sheet1!F67</f>
        <v>0.7634071007856303</v>
      </c>
    </row>
    <row r="294" spans="1:15" ht="12.75">
      <c r="A294">
        <v>80</v>
      </c>
      <c r="B294" s="110">
        <f t="shared" si="10"/>
        <v>5845.805445028034</v>
      </c>
      <c r="C294" s="110">
        <f>A294*Sheet1!D29</f>
        <v>960</v>
      </c>
      <c r="E294" s="110">
        <f t="shared" si="9"/>
        <v>4885.805445028034</v>
      </c>
      <c r="O294" s="111">
        <f>Sheet1!F67</f>
        <v>0.7634071007856303</v>
      </c>
    </row>
    <row r="295" spans="1:15" ht="12.75">
      <c r="A295">
        <v>81</v>
      </c>
      <c r="B295" s="110">
        <f t="shared" si="10"/>
        <v>5980.713988254521</v>
      </c>
      <c r="C295" s="110">
        <f>A295*Sheet1!D29</f>
        <v>972</v>
      </c>
      <c r="E295" s="110">
        <f t="shared" si="9"/>
        <v>5008.713988254521</v>
      </c>
      <c r="O295" s="111">
        <f>Sheet1!F67</f>
        <v>0.7634071007856303</v>
      </c>
    </row>
    <row r="296" spans="1:15" ht="12.75">
      <c r="A296">
        <v>82</v>
      </c>
      <c r="B296" s="110">
        <f t="shared" si="10"/>
        <v>6117.149345682578</v>
      </c>
      <c r="C296" s="110">
        <f>A296*Sheet1!D29</f>
        <v>984</v>
      </c>
      <c r="E296" s="110">
        <f t="shared" si="9"/>
        <v>5133.149345682578</v>
      </c>
      <c r="O296" s="111">
        <f>Sheet1!F67</f>
        <v>0.7634071007856303</v>
      </c>
    </row>
    <row r="297" spans="1:15" ht="12.75">
      <c r="A297">
        <v>83</v>
      </c>
      <c r="B297" s="110">
        <f t="shared" si="10"/>
        <v>6255.111517312207</v>
      </c>
      <c r="C297" s="110">
        <f>A297*Sheet1!D29</f>
        <v>996</v>
      </c>
      <c r="E297" s="110">
        <f t="shared" si="9"/>
        <v>5259.111517312207</v>
      </c>
      <c r="O297" s="111">
        <f>Sheet1!F67</f>
        <v>0.7634071007856303</v>
      </c>
    </row>
    <row r="298" spans="1:15" ht="12.75">
      <c r="A298">
        <v>84</v>
      </c>
      <c r="B298" s="110">
        <f t="shared" si="10"/>
        <v>6394.600503143408</v>
      </c>
      <c r="C298" s="110">
        <f>A298*Sheet1!D29</f>
        <v>1008</v>
      </c>
      <c r="E298" s="110">
        <f t="shared" si="9"/>
        <v>5386.600503143408</v>
      </c>
      <c r="O298" s="111">
        <f>Sheet1!F67</f>
        <v>0.7634071007856303</v>
      </c>
    </row>
    <row r="299" spans="1:15" ht="12.75">
      <c r="A299">
        <v>85</v>
      </c>
      <c r="B299" s="110">
        <f t="shared" si="10"/>
        <v>6535.616303176179</v>
      </c>
      <c r="C299" s="110">
        <f>A299*Sheet1!D29</f>
        <v>1020</v>
      </c>
      <c r="E299" s="110">
        <f t="shared" si="9"/>
        <v>5515.616303176179</v>
      </c>
      <c r="O299" s="111">
        <f>Sheet1!F67</f>
        <v>0.7634071007856303</v>
      </c>
    </row>
    <row r="300" spans="1:15" ht="12.75">
      <c r="A300">
        <v>86</v>
      </c>
      <c r="B300" s="110">
        <f t="shared" si="10"/>
        <v>6678.158917410522</v>
      </c>
      <c r="C300" s="110">
        <f>A300*Sheet1!D29</f>
        <v>1032</v>
      </c>
      <c r="E300" s="110">
        <f t="shared" si="9"/>
        <v>5646.158917410522</v>
      </c>
      <c r="O300" s="111">
        <f>Sheet1!F67</f>
        <v>0.7634071007856303</v>
      </c>
    </row>
    <row r="301" spans="1:15" ht="12.75">
      <c r="A301">
        <v>87</v>
      </c>
      <c r="B301" s="110">
        <f t="shared" si="10"/>
        <v>6822.228345846436</v>
      </c>
      <c r="C301" s="110">
        <f>A301*Sheet1!D29</f>
        <v>1044</v>
      </c>
      <c r="E301" s="110">
        <f t="shared" si="9"/>
        <v>5778.228345846436</v>
      </c>
      <c r="O301" s="111">
        <f>Sheet1!F67</f>
        <v>0.7634071007856303</v>
      </c>
    </row>
    <row r="302" spans="1:15" ht="12.75">
      <c r="A302">
        <v>88</v>
      </c>
      <c r="B302" s="110">
        <f t="shared" si="10"/>
        <v>6967.824588483922</v>
      </c>
      <c r="C302" s="110">
        <f>A302*Sheet1!D29</f>
        <v>1056</v>
      </c>
      <c r="E302" s="110">
        <f t="shared" si="9"/>
        <v>5911.824588483922</v>
      </c>
      <c r="O302" s="111">
        <f>Sheet1!F67</f>
        <v>0.7634071007856303</v>
      </c>
    </row>
    <row r="303" spans="1:15" ht="12.75">
      <c r="A303">
        <v>89</v>
      </c>
      <c r="B303" s="110">
        <f t="shared" si="10"/>
        <v>7114.947645322978</v>
      </c>
      <c r="C303" s="110">
        <f>A303*Sheet1!D29</f>
        <v>1068</v>
      </c>
      <c r="E303" s="110">
        <f t="shared" si="9"/>
        <v>6046.947645322978</v>
      </c>
      <c r="O303" s="111">
        <f>Sheet1!F67</f>
        <v>0.7634071007856303</v>
      </c>
    </row>
    <row r="304" spans="1:15" ht="12.75">
      <c r="A304">
        <v>90</v>
      </c>
      <c r="B304" s="110">
        <f t="shared" si="10"/>
        <v>7263.597516363606</v>
      </c>
      <c r="C304" s="110">
        <f>A304*Sheet1!D29</f>
        <v>1080</v>
      </c>
      <c r="E304" s="110">
        <f t="shared" si="9"/>
        <v>6183.597516363606</v>
      </c>
      <c r="O304" s="111">
        <f>Sheet1!F67</f>
        <v>0.7634071007856303</v>
      </c>
    </row>
    <row r="305" spans="1:15" ht="12.75">
      <c r="A305">
        <v>91</v>
      </c>
      <c r="B305" s="110">
        <f t="shared" si="10"/>
        <v>7413.774201605805</v>
      </c>
      <c r="C305" s="110">
        <f>A305*Sheet1!D29</f>
        <v>1092</v>
      </c>
      <c r="E305" s="110">
        <f t="shared" si="9"/>
        <v>6321.774201605805</v>
      </c>
      <c r="O305" s="111">
        <f>Sheet1!F67</f>
        <v>0.7634071007856303</v>
      </c>
    </row>
    <row r="306" spans="1:15" ht="12.75">
      <c r="A306">
        <v>92</v>
      </c>
      <c r="B306" s="110">
        <f t="shared" si="10"/>
        <v>7565.477701049575</v>
      </c>
      <c r="C306" s="110">
        <f>A306*Sheet1!D29</f>
        <v>1104</v>
      </c>
      <c r="E306" s="110">
        <f t="shared" si="9"/>
        <v>6461.477701049575</v>
      </c>
      <c r="O306" s="111">
        <f>Sheet1!F67</f>
        <v>0.7634071007856303</v>
      </c>
    </row>
    <row r="307" spans="1:15" ht="12.75">
      <c r="A307">
        <v>93</v>
      </c>
      <c r="B307" s="110">
        <f t="shared" si="10"/>
        <v>7718.7080146949165</v>
      </c>
      <c r="C307" s="110">
        <f>A307*Sheet1!D29</f>
        <v>1116</v>
      </c>
      <c r="E307" s="110">
        <f t="shared" si="9"/>
        <v>6602.7080146949165</v>
      </c>
      <c r="O307" s="111">
        <f>Sheet1!F67</f>
        <v>0.7634071007856303</v>
      </c>
    </row>
    <row r="308" spans="1:15" ht="12.75">
      <c r="A308">
        <v>94</v>
      </c>
      <c r="B308" s="110">
        <f t="shared" si="10"/>
        <v>7873.46514254183</v>
      </c>
      <c r="C308" s="110">
        <f>A308*Sheet1!D29</f>
        <v>1128</v>
      </c>
      <c r="E308" s="110">
        <f t="shared" si="9"/>
        <v>6745.46514254183</v>
      </c>
      <c r="O308" s="111">
        <f>Sheet1!F67</f>
        <v>0.7634071007856303</v>
      </c>
    </row>
    <row r="309" spans="1:15" ht="12.75">
      <c r="A309">
        <v>95</v>
      </c>
      <c r="B309" s="110">
        <f t="shared" si="10"/>
        <v>8029.749084590314</v>
      </c>
      <c r="C309" s="110">
        <f>A309*Sheet1!D29</f>
        <v>1140</v>
      </c>
      <c r="E309" s="110">
        <f t="shared" si="9"/>
        <v>6889.749084590314</v>
      </c>
      <c r="O309" s="111">
        <f>Sheet1!F67</f>
        <v>0.7634071007856303</v>
      </c>
    </row>
    <row r="310" spans="1:15" ht="12.75">
      <c r="A310">
        <v>96</v>
      </c>
      <c r="B310" s="110">
        <f t="shared" si="10"/>
        <v>8187.559840840369</v>
      </c>
      <c r="C310" s="110">
        <f>A310*Sheet1!D29</f>
        <v>1152</v>
      </c>
      <c r="E310" s="110">
        <f t="shared" si="9"/>
        <v>7035.559840840369</v>
      </c>
      <c r="O310" s="111">
        <f>Sheet1!F67</f>
        <v>0.7634071007856303</v>
      </c>
    </row>
    <row r="311" spans="1:15" ht="12.75">
      <c r="A311">
        <v>97</v>
      </c>
      <c r="B311" s="110">
        <f t="shared" si="10"/>
        <v>8346.897411291997</v>
      </c>
      <c r="C311" s="110">
        <f>A311*Sheet1!D29</f>
        <v>1164</v>
      </c>
      <c r="E311" s="110">
        <f t="shared" si="9"/>
        <v>7182.897411291996</v>
      </c>
      <c r="O311" s="111">
        <f>Sheet1!F67</f>
        <v>0.7634071007856303</v>
      </c>
    </row>
    <row r="312" spans="1:15" ht="12.75">
      <c r="A312">
        <v>98</v>
      </c>
      <c r="B312" s="110">
        <f t="shared" si="10"/>
        <v>8507.761795945193</v>
      </c>
      <c r="C312" s="110">
        <f>A312*Sheet1!D29</f>
        <v>1176</v>
      </c>
      <c r="E312" s="110">
        <f t="shared" si="9"/>
        <v>7331.761795945194</v>
      </c>
      <c r="O312" s="111">
        <f>Sheet1!F67</f>
        <v>0.7634071007856303</v>
      </c>
    </row>
    <row r="313" spans="1:15" ht="12.75">
      <c r="A313">
        <v>99</v>
      </c>
      <c r="B313" s="110">
        <f t="shared" si="10"/>
        <v>8670.152994799962</v>
      </c>
      <c r="C313" s="110">
        <f>A313*Sheet1!D29</f>
        <v>1188</v>
      </c>
      <c r="E313" s="110">
        <f t="shared" si="9"/>
        <v>7482.152994799963</v>
      </c>
      <c r="O313" s="111">
        <f>Sheet1!F67</f>
        <v>0.7634071007856303</v>
      </c>
    </row>
    <row r="314" spans="1:15" ht="12.75">
      <c r="A314">
        <v>100</v>
      </c>
      <c r="B314" s="110">
        <f t="shared" si="10"/>
        <v>8834.071007856302</v>
      </c>
      <c r="C314" s="110">
        <f>A314*Sheet1!D29</f>
        <v>1200</v>
      </c>
      <c r="E314" s="110">
        <f t="shared" si="9"/>
        <v>7634.071007856303</v>
      </c>
      <c r="O314" s="111">
        <f>Sheet1!F67</f>
        <v>0.7634071007856303</v>
      </c>
    </row>
    <row r="315" spans="1:15" ht="12.75">
      <c r="A315">
        <v>105</v>
      </c>
      <c r="B315" s="110">
        <f t="shared" si="10"/>
        <v>9676.563286161574</v>
      </c>
      <c r="C315" s="110">
        <f>A315*Sheet1!D29</f>
        <v>1260</v>
      </c>
      <c r="E315" s="110">
        <f t="shared" si="9"/>
        <v>8416.563286161574</v>
      </c>
      <c r="O315" s="111">
        <f>Sheet1!F67</f>
        <v>0.7634071007856303</v>
      </c>
    </row>
    <row r="316" spans="1:15" ht="12.75">
      <c r="A316">
        <v>110</v>
      </c>
      <c r="B316" s="110">
        <f t="shared" si="10"/>
        <v>10557.225919506127</v>
      </c>
      <c r="C316" s="110">
        <f>A316*Sheet1!D29</f>
        <v>1320</v>
      </c>
      <c r="E316" s="110">
        <f t="shared" si="9"/>
        <v>9237.225919506127</v>
      </c>
      <c r="O316" s="111">
        <f>Sheet1!F67</f>
        <v>0.7634071007856303</v>
      </c>
    </row>
    <row r="317" spans="1:15" ht="12.75">
      <c r="A317">
        <v>115</v>
      </c>
      <c r="B317" s="110">
        <f t="shared" si="10"/>
        <v>11476.058907889961</v>
      </c>
      <c r="C317" s="110">
        <f>A317*Sheet1!D29</f>
        <v>1380</v>
      </c>
      <c r="E317" s="110">
        <f t="shared" si="9"/>
        <v>10096.058907889961</v>
      </c>
      <c r="O317" s="111">
        <f>Sheet1!F67</f>
        <v>0.7634071007856303</v>
      </c>
    </row>
    <row r="318" spans="1:15" ht="12.75">
      <c r="A318">
        <v>120</v>
      </c>
      <c r="B318" s="110">
        <f t="shared" si="10"/>
        <v>12433.062251313077</v>
      </c>
      <c r="C318" s="110">
        <f>A318*Sheet1!D29</f>
        <v>1440</v>
      </c>
      <c r="E318" s="110">
        <f t="shared" si="9"/>
        <v>10993.062251313077</v>
      </c>
      <c r="O318" s="111">
        <f>Sheet1!F67</f>
        <v>0.7634071007856303</v>
      </c>
    </row>
    <row r="319" spans="1:15" ht="12.75">
      <c r="A319">
        <v>125</v>
      </c>
      <c r="B319" s="110">
        <f t="shared" si="10"/>
        <v>13428.235949775473</v>
      </c>
      <c r="C319" s="110">
        <f>A319*Sheet1!D29</f>
        <v>1500</v>
      </c>
      <c r="E319" s="110">
        <f t="shared" si="9"/>
        <v>11928.235949775473</v>
      </c>
      <c r="O319" s="111">
        <f>Sheet1!F67</f>
        <v>0.7634071007856303</v>
      </c>
    </row>
    <row r="320" spans="1:15" ht="12.75">
      <c r="A320">
        <v>130</v>
      </c>
      <c r="B320" s="110">
        <f t="shared" si="10"/>
        <v>14461.580003277153</v>
      </c>
      <c r="C320" s="110">
        <f>A320*Sheet1!D29</f>
        <v>1560</v>
      </c>
      <c r="E320" s="110">
        <f t="shared" si="9"/>
        <v>12901.580003277153</v>
      </c>
      <c r="O320" s="111">
        <f>Sheet1!F67</f>
        <v>0.7634071007856303</v>
      </c>
    </row>
    <row r="321" spans="1:15" ht="12.75">
      <c r="A321">
        <v>135</v>
      </c>
      <c r="B321" s="110">
        <f t="shared" si="10"/>
        <v>15533.094411818112</v>
      </c>
      <c r="C321" s="110">
        <f>A321*Sheet1!D29</f>
        <v>1620</v>
      </c>
      <c r="E321" s="110">
        <f t="shared" si="9"/>
        <v>13913.094411818112</v>
      </c>
      <c r="O321" s="111">
        <f>Sheet1!F67</f>
        <v>0.7634071007856303</v>
      </c>
    </row>
    <row r="322" spans="1:15" ht="12.75">
      <c r="A322">
        <v>140</v>
      </c>
      <c r="B322" s="110">
        <f t="shared" si="10"/>
        <v>16642.779175398355</v>
      </c>
      <c r="C322" s="110">
        <f>A322*Sheet1!D29</f>
        <v>1680</v>
      </c>
      <c r="E322" s="110">
        <f t="shared" si="9"/>
        <v>14962.779175398355</v>
      </c>
      <c r="O322" s="111">
        <f>Sheet1!F67</f>
        <v>0.7634071007856303</v>
      </c>
    </row>
    <row r="323" spans="1:15" ht="12.75">
      <c r="A323">
        <v>145</v>
      </c>
      <c r="B323" s="110">
        <f t="shared" si="10"/>
        <v>17790.63429401788</v>
      </c>
      <c r="C323" s="110">
        <f>A323*Sheet1!D29</f>
        <v>1740</v>
      </c>
      <c r="E323" s="110">
        <f t="shared" si="9"/>
        <v>16050.634294017878</v>
      </c>
      <c r="O323" s="111">
        <f>Sheet1!F67</f>
        <v>0.7634071007856303</v>
      </c>
    </row>
    <row r="324" spans="1:15" ht="12.75">
      <c r="A324">
        <v>150</v>
      </c>
      <c r="B324" s="110">
        <f t="shared" si="10"/>
        <v>18976.659767676683</v>
      </c>
      <c r="C324" s="110">
        <f>A324*Sheet1!D29</f>
        <v>1800</v>
      </c>
      <c r="E324" s="110">
        <f t="shared" si="9"/>
        <v>17176.659767676683</v>
      </c>
      <c r="O324" s="111">
        <f>Sheet1!F67</f>
        <v>0.7634071007856303</v>
      </c>
    </row>
    <row r="325" spans="1:15" ht="12.75">
      <c r="A325">
        <v>155</v>
      </c>
      <c r="B325" s="110">
        <f t="shared" si="10"/>
        <v>20200.855596374768</v>
      </c>
      <c r="C325" s="110">
        <f>A325*Sheet1!D29</f>
        <v>1860</v>
      </c>
      <c r="E325" s="110">
        <f t="shared" si="9"/>
        <v>18340.855596374768</v>
      </c>
      <c r="O325" s="111">
        <f>Sheet1!F67</f>
        <v>0.7634071007856303</v>
      </c>
    </row>
    <row r="326" spans="1:15" ht="12.75">
      <c r="A326">
        <v>160</v>
      </c>
      <c r="B326" s="110">
        <f t="shared" si="10"/>
        <v>21463.221780112137</v>
      </c>
      <c r="C326" s="110">
        <f>A326*Sheet1!D29</f>
        <v>1920</v>
      </c>
      <c r="E326" s="110">
        <f aca="true" t="shared" si="11" ref="E326:E334">(A326*A326)*O326</f>
        <v>19543.221780112137</v>
      </c>
      <c r="O326" s="111">
        <f>Sheet1!F67</f>
        <v>0.7634071007856303</v>
      </c>
    </row>
    <row r="327" spans="1:15" ht="12.75">
      <c r="A327">
        <v>165</v>
      </c>
      <c r="B327" s="110">
        <f t="shared" si="10"/>
        <v>22763.758318888787</v>
      </c>
      <c r="C327" s="110">
        <f>A327*Sheet1!D29</f>
        <v>1980</v>
      </c>
      <c r="E327" s="110">
        <f t="shared" si="11"/>
        <v>20783.758318888787</v>
      </c>
      <c r="O327" s="111">
        <f>Sheet1!F67</f>
        <v>0.7634071007856303</v>
      </c>
    </row>
    <row r="328" spans="1:15" ht="12.75">
      <c r="A328">
        <v>170</v>
      </c>
      <c r="B328" s="110">
        <f aca="true" t="shared" si="12" ref="B328:B334">C328+E328</f>
        <v>24102.465212704716</v>
      </c>
      <c r="C328" s="110">
        <f>A328*Sheet1!D29</f>
        <v>2040</v>
      </c>
      <c r="E328" s="110">
        <f t="shared" si="11"/>
        <v>22062.465212704716</v>
      </c>
      <c r="O328" s="111">
        <f>Sheet1!F67</f>
        <v>0.7634071007856303</v>
      </c>
    </row>
    <row r="329" spans="1:15" ht="12.75">
      <c r="A329">
        <v>175</v>
      </c>
      <c r="B329" s="110">
        <f t="shared" si="12"/>
        <v>25479.34246155993</v>
      </c>
      <c r="C329" s="110">
        <f>A329*Sheet1!D29</f>
        <v>2100</v>
      </c>
      <c r="E329" s="110">
        <f t="shared" si="11"/>
        <v>23379.34246155993</v>
      </c>
      <c r="O329" s="111">
        <f>Sheet1!F67</f>
        <v>0.7634071007856303</v>
      </c>
    </row>
    <row r="330" spans="1:15" ht="12.75">
      <c r="A330">
        <v>180</v>
      </c>
      <c r="B330" s="110">
        <f t="shared" si="12"/>
        <v>26894.390065454423</v>
      </c>
      <c r="C330" s="110">
        <f>A330*Sheet1!D29</f>
        <v>2160</v>
      </c>
      <c r="E330" s="110">
        <f t="shared" si="11"/>
        <v>24734.390065454423</v>
      </c>
      <c r="O330" s="111">
        <f>Sheet1!F67</f>
        <v>0.7634071007856303</v>
      </c>
    </row>
    <row r="331" spans="1:15" ht="12.75">
      <c r="A331">
        <v>185</v>
      </c>
      <c r="B331" s="110">
        <f t="shared" si="12"/>
        <v>28347.6080243882</v>
      </c>
      <c r="C331" s="110">
        <f>A331*Sheet1!D29</f>
        <v>2220</v>
      </c>
      <c r="E331" s="110">
        <f t="shared" si="11"/>
        <v>26127.6080243882</v>
      </c>
      <c r="O331" s="111">
        <f>Sheet1!F67</f>
        <v>0.7634071007856303</v>
      </c>
    </row>
    <row r="332" spans="1:15" ht="12.75">
      <c r="A332">
        <v>190</v>
      </c>
      <c r="B332" s="110">
        <f t="shared" si="12"/>
        <v>29838.996338361256</v>
      </c>
      <c r="C332" s="110">
        <f>A332*Sheet1!D29</f>
        <v>2280</v>
      </c>
      <c r="E332" s="110">
        <f t="shared" si="11"/>
        <v>27558.996338361256</v>
      </c>
      <c r="O332" s="111">
        <f>Sheet1!F67</f>
        <v>0.7634071007856303</v>
      </c>
    </row>
    <row r="333" spans="1:15" ht="12.75">
      <c r="A333">
        <v>195</v>
      </c>
      <c r="B333" s="110">
        <f t="shared" si="12"/>
        <v>31368.555007373594</v>
      </c>
      <c r="C333" s="110">
        <f>A333*Sheet1!D29</f>
        <v>2340</v>
      </c>
      <c r="E333" s="110">
        <f t="shared" si="11"/>
        <v>29028.555007373594</v>
      </c>
      <c r="O333" s="111">
        <f>Sheet1!F67</f>
        <v>0.7634071007856303</v>
      </c>
    </row>
    <row r="334" spans="1:15" ht="12.75">
      <c r="A334">
        <v>200</v>
      </c>
      <c r="B334" s="110">
        <f t="shared" si="12"/>
        <v>32936.28403142521</v>
      </c>
      <c r="C334" s="110">
        <f>A334*Sheet1!D29</f>
        <v>2400</v>
      </c>
      <c r="E334" s="110">
        <f t="shared" si="11"/>
        <v>30536.284031425213</v>
      </c>
      <c r="O334" s="111">
        <f>Sheet1!F67</f>
        <v>0.7634071007856303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und Max</dc:creator>
  <cp:keywords/>
  <dc:description/>
  <cp:lastModifiedBy/>
  <dcterms:created xsi:type="dcterms:W3CDTF">2010-04-01T18:00:25Z</dcterms:created>
  <dcterms:modified xsi:type="dcterms:W3CDTF">2010-12-08T02:51:08Z</dcterms:modified>
  <cp:category/>
  <cp:version/>
  <cp:contentType/>
  <cp:contentStatus/>
  <cp:revision>12</cp:revision>
</cp:coreProperties>
</file>