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<sst xmlns="http://schemas.openxmlformats.org/spreadsheetml/2006/main" count="196" uniqueCount="130">
  <si>
    <t>Scheibengenerator Berechnung V1.3</t>
  </si>
  <si>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</si>
  <si>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</si>
  <si>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</si>
  <si>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</si>
  <si>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</si>
  <si>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</si>
  <si>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</si>
  <si>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</si>
  <si>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</si>
  <si>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</si>
  <si>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</si>
  <si>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</si>
  <si>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</si>
  <si>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</si>
  <si>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</si>
  <si>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</si>
  <si>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</si>
  <si>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</si>
  <si>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</si>
  <si>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</si>
  <si>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</si>
  <si>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</si>
  <si>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</si>
  <si>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</si>
  <si>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</si>
  <si>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</si>
  <si>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</si>
  <si>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</si>
  <si>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</si>
  <si>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</si>
  <si>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</si>
  <si>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</si>
  <si>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</si>
  <si>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</si>
  <si>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</si>
  <si>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</si>
  <si>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</si>
  <si>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</si>
  <si>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</si>
  <si>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</si>
  <si>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</si>
  <si>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</si>
  <si>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</si>
  <si>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</si>
  <si>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</si>
  <si>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</si>
  <si>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</si>
  <si>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</si>
  <si>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</si>
  <si>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</si>
  <si>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</si>
  <si>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</si>
  <si>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</si>
  <si>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</si>
  <si>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</si>
  <si>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</si>
  <si>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</si>
  <si>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 xml:space="preserve"> 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</si>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</sst>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1" fillId="5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4" borderId="0" xfId="0" applyFont="1" applyFill="1" applyAlignment="1">
      <alignment horizontal="right"/>
    </xf>
    <xf numFmtId="164" fontId="0" fillId="5" borderId="12" xfId="0" applyNumberForma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1" fillId="3" borderId="15" xfId="0" applyNumberFormat="1" applyFont="1" applyFill="1" applyBorder="1" applyAlignment="1">
      <alignment/>
    </xf>
    <xf numFmtId="2" fontId="0" fillId="5" borderId="12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3" fillId="2" borderId="7" xfId="0" applyFont="1" applyFill="1" applyBorder="1" applyAlignment="1">
      <alignment/>
    </xf>
    <xf numFmtId="0" fontId="4" fillId="6" borderId="0" xfId="0" applyFont="1" applyFill="1" applyAlignment="1">
      <alignment/>
    </xf>
    <xf numFmtId="0" fontId="4" fillId="6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0" xfId="0" applyFill="1" applyAlignment="1">
      <alignment/>
    </xf>
    <xf numFmtId="0" fontId="0" fillId="6" borderId="9" xfId="0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6" borderId="0" xfId="0" applyFont="1" applyFill="1" applyAlignment="1">
      <alignment horizontal="right"/>
    </xf>
    <xf numFmtId="0" fontId="0" fillId="5" borderId="11" xfId="0" applyFill="1" applyBorder="1" applyAlignment="1">
      <alignment/>
    </xf>
    <xf numFmtId="0" fontId="1" fillId="6" borderId="7" xfId="0" applyFont="1" applyFill="1" applyBorder="1" applyAlignment="1">
      <alignment/>
    </xf>
    <xf numFmtId="0" fontId="0" fillId="6" borderId="0" xfId="0" applyFill="1" applyBorder="1" applyAlignment="1">
      <alignment/>
    </xf>
    <xf numFmtId="2" fontId="0" fillId="5" borderId="15" xfId="0" applyNumberFormat="1" applyFill="1" applyBorder="1" applyAlignment="1">
      <alignment/>
    </xf>
    <xf numFmtId="0" fontId="0" fillId="6" borderId="20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2" fontId="0" fillId="6" borderId="0" xfId="0" applyNumberFormat="1" applyFill="1" applyAlignment="1">
      <alignment/>
    </xf>
    <xf numFmtId="0" fontId="0" fillId="6" borderId="21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2" fontId="0" fillId="5" borderId="11" xfId="0" applyNumberForma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6" borderId="0" xfId="0" applyFont="1" applyFill="1" applyBorder="1" applyAlignment="1">
      <alignment horizontal="right"/>
    </xf>
    <xf numFmtId="0" fontId="0" fillId="6" borderId="17" xfId="0" applyFill="1" applyBorder="1" applyAlignment="1">
      <alignment/>
    </xf>
    <xf numFmtId="0" fontId="0" fillId="6" borderId="17" xfId="0" applyFont="1" applyFill="1" applyBorder="1" applyAlignment="1">
      <alignment horizontal="right"/>
    </xf>
    <xf numFmtId="0" fontId="0" fillId="6" borderId="18" xfId="0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24" xfId="0" applyFill="1" applyBorder="1" applyAlignment="1">
      <alignment/>
    </xf>
    <xf numFmtId="0" fontId="0" fillId="4" borderId="0" xfId="0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right"/>
    </xf>
    <xf numFmtId="0" fontId="0" fillId="5" borderId="12" xfId="0" applyFill="1" applyBorder="1" applyAlignment="1">
      <alignment/>
    </xf>
    <xf numFmtId="0" fontId="0" fillId="4" borderId="27" xfId="0" applyFill="1" applyBorder="1" applyAlignment="1">
      <alignment/>
    </xf>
    <xf numFmtId="0" fontId="0" fillId="8" borderId="28" xfId="0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14" xfId="0" applyFont="1" applyFill="1" applyBorder="1" applyAlignment="1">
      <alignment/>
    </xf>
    <xf numFmtId="1" fontId="0" fillId="6" borderId="0" xfId="0" applyNumberFormat="1" applyFill="1" applyAlignment="1">
      <alignment/>
    </xf>
    <xf numFmtId="0" fontId="0" fillId="9" borderId="7" xfId="0" applyFont="1" applyFill="1" applyBorder="1" applyAlignment="1">
      <alignment/>
    </xf>
    <xf numFmtId="1" fontId="0" fillId="5" borderId="12" xfId="0" applyNumberFormat="1" applyFill="1" applyBorder="1" applyAlignment="1">
      <alignment/>
    </xf>
    <xf numFmtId="0" fontId="0" fillId="6" borderId="31" xfId="0" applyFill="1" applyBorder="1" applyAlignment="1">
      <alignment/>
    </xf>
    <xf numFmtId="0" fontId="0" fillId="6" borderId="16" xfId="0" applyFill="1" applyBorder="1" applyAlignment="1">
      <alignment/>
    </xf>
    <xf numFmtId="0" fontId="1" fillId="4" borderId="7" xfId="0" applyFont="1" applyFill="1" applyBorder="1" applyAlignment="1">
      <alignment/>
    </xf>
    <xf numFmtId="2" fontId="1" fillId="7" borderId="12" xfId="0" applyNumberFormat="1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0" fillId="4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2" fontId="1" fillId="3" borderId="11" xfId="0" applyNumberFormat="1" applyFont="1" applyFill="1" applyBorder="1" applyAlignment="1">
      <alignment horizontal="left"/>
    </xf>
    <xf numFmtId="0" fontId="0" fillId="6" borderId="0" xfId="0" applyFont="1" applyFill="1" applyBorder="1" applyAlignment="1">
      <alignment/>
    </xf>
    <xf numFmtId="164" fontId="0" fillId="5" borderId="11" xfId="0" applyNumberFormat="1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left"/>
    </xf>
    <xf numFmtId="164" fontId="0" fillId="5" borderId="13" xfId="0" applyNumberFormat="1" applyFont="1" applyFill="1" applyBorder="1" applyAlignment="1">
      <alignment horizontal="right"/>
    </xf>
    <xf numFmtId="2" fontId="1" fillId="3" borderId="34" xfId="0" applyNumberFormat="1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164" fontId="1" fillId="5" borderId="13" xfId="0" applyNumberFormat="1" applyFont="1" applyFill="1" applyBorder="1" applyAlignment="1">
      <alignment horizontal="right"/>
    </xf>
    <xf numFmtId="2" fontId="1" fillId="3" borderId="15" xfId="0" applyNumberFormat="1" applyFont="1" applyFill="1" applyBorder="1" applyAlignment="1">
      <alignment horizontal="left"/>
    </xf>
    <xf numFmtId="164" fontId="6" fillId="5" borderId="13" xfId="0" applyNumberFormat="1" applyFont="1" applyFill="1" applyBorder="1" applyAlignment="1">
      <alignment horizontal="right"/>
    </xf>
    <xf numFmtId="2" fontId="0" fillId="6" borderId="9" xfId="0" applyNumberFormat="1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0" fillId="6" borderId="9" xfId="0" applyNumberFormat="1" applyFill="1" applyBorder="1" applyAlignment="1">
      <alignment/>
    </xf>
    <xf numFmtId="0" fontId="0" fillId="6" borderId="35" xfId="0" applyFont="1" applyFill="1" applyBorder="1" applyAlignment="1">
      <alignment/>
    </xf>
    <xf numFmtId="0" fontId="0" fillId="0" borderId="37" xfId="0" applyBorder="1" applyAlignment="1">
      <alignment/>
    </xf>
    <xf numFmtId="0" fontId="0" fillId="6" borderId="38" xfId="0" applyFont="1" applyFill="1" applyBorder="1" applyAlignment="1">
      <alignment/>
    </xf>
    <xf numFmtId="164" fontId="0" fillId="5" borderId="15" xfId="0" applyNumberFormat="1" applyFont="1" applyFill="1" applyBorder="1" applyAlignment="1">
      <alignment horizontal="right"/>
    </xf>
    <xf numFmtId="2" fontId="0" fillId="6" borderId="0" xfId="0" applyNumberFormat="1" applyFont="1" applyFill="1" applyBorder="1" applyAlignment="1">
      <alignment horizontal="left"/>
    </xf>
    <xf numFmtId="0" fontId="0" fillId="6" borderId="8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164" fontId="0" fillId="6" borderId="17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30" xfId="0" applyFill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3.5999999999999996</c:v>
                </c:pt>
                <c:pt idx="1">
                  <c:v>8.399999999999999</c:v>
                </c:pt>
                <c:pt idx="2">
                  <c:v>14.399999999999999</c:v>
                </c:pt>
                <c:pt idx="3">
                  <c:v>21.6</c:v>
                </c:pt>
                <c:pt idx="4">
                  <c:v>32.400000000000006</c:v>
                </c:pt>
                <c:pt idx="5">
                  <c:v>44.400000000000006</c:v>
                </c:pt>
                <c:pt idx="6">
                  <c:v>57.599999999999994</c:v>
                </c:pt>
                <c:pt idx="7">
                  <c:v>73.19999999999999</c:v>
                </c:pt>
                <c:pt idx="8">
                  <c:v>91.19999999999999</c:v>
                </c:pt>
                <c:pt idx="9">
                  <c:v>109.19999999999999</c:v>
                </c:pt>
                <c:pt idx="10">
                  <c:v>129.60000000000002</c:v>
                </c:pt>
                <c:pt idx="11">
                  <c:v>151.2</c:v>
                </c:pt>
                <c:pt idx="12">
                  <c:v>174</c:v>
                </c:pt>
                <c:pt idx="13">
                  <c:v>196.79999999999998</c:v>
                </c:pt>
                <c:pt idx="14">
                  <c:v>222</c:v>
                </c:pt>
                <c:pt idx="15">
                  <c:v>246</c:v>
                </c:pt>
                <c:pt idx="16">
                  <c:v>270</c:v>
                </c:pt>
                <c:pt idx="17">
                  <c:v>300</c:v>
                </c:pt>
                <c:pt idx="18">
                  <c:v>330</c:v>
                </c:pt>
                <c:pt idx="19">
                  <c:v>354</c:v>
                </c:pt>
                <c:pt idx="20">
                  <c:v>384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4.636991267999999</c:v>
                </c:pt>
                <c:pt idx="1">
                  <c:v>9.0566235703125</c:v>
                </c:pt>
                <c:pt idx="2">
                  <c:v>15.649845529499999</c:v>
                </c:pt>
                <c:pt idx="3">
                  <c:v>24.851375076937497</c:v>
                </c:pt>
                <c:pt idx="4">
                  <c:v>37.09593014399999</c:v>
                </c:pt>
                <c:pt idx="5">
                  <c:v>52.818228662062495</c:v>
                </c:pt>
                <c:pt idx="6">
                  <c:v>72.4529885625</c:v>
                </c:pt>
                <c:pt idx="7">
                  <c:v>96.4349277766875</c:v>
                </c:pt>
                <c:pt idx="8">
                  <c:v>125.19876423599999</c:v>
                </c:pt>
                <c:pt idx="9">
                  <c:v>159.1792158718125</c:v>
                </c:pt>
                <c:pt idx="10">
                  <c:v>198.81100061549998</c:v>
                </c:pt>
                <c:pt idx="11">
                  <c:v>244.52883639843748</c:v>
                </c:pt>
                <c:pt idx="12">
                  <c:v>296.76744115199995</c:v>
                </c:pt>
                <c:pt idx="13">
                  <c:v>355.9615328075625</c:v>
                </c:pt>
                <c:pt idx="14">
                  <c:v>422.54582929649996</c:v>
                </c:pt>
                <c:pt idx="15">
                  <c:v>496.9550485501874</c:v>
                </c:pt>
                <c:pt idx="16">
                  <c:v>579.6239085</c:v>
                </c:pt>
                <c:pt idx="17">
                  <c:v>670.9871270773125</c:v>
                </c:pt>
                <c:pt idx="18">
                  <c:v>771.4794222135</c:v>
                </c:pt>
                <c:pt idx="19">
                  <c:v>881.5355118399374</c:v>
                </c:pt>
                <c:pt idx="20">
                  <c:v>1001.5901138879999</c:v>
                </c:pt>
              </c:numCache>
            </c:numRef>
          </c:yVal>
          <c:smooth val="1"/>
        </c:ser>
        <c:axId val="29232927"/>
        <c:axId val="61769752"/>
      </c:scatterChart>
      <c:valAx>
        <c:axId val="29232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9752"/>
        <c:crossesAt val="0"/>
        <c:crossBetween val="midCat"/>
        <c:dispUnits/>
        <c:majorUnit val="1"/>
      </c:valAx>
      <c:valAx>
        <c:axId val="61769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2927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3.5999999999999996</c:v>
                </c:pt>
                <c:pt idx="1">
                  <c:v>8.399999999999999</c:v>
                </c:pt>
                <c:pt idx="2">
                  <c:v>14.399999999999999</c:v>
                </c:pt>
                <c:pt idx="3">
                  <c:v>22.799999999999997</c:v>
                </c:pt>
                <c:pt idx="4">
                  <c:v>33.599999999999994</c:v>
                </c:pt>
                <c:pt idx="5">
                  <c:v>46.8</c:v>
                </c:pt>
                <c:pt idx="6">
                  <c:v>62.400000000000006</c:v>
                </c:pt>
                <c:pt idx="7">
                  <c:v>80.4</c:v>
                </c:pt>
                <c:pt idx="8">
                  <c:v>100.80000000000001</c:v>
                </c:pt>
                <c:pt idx="9">
                  <c:v>122.39999999999999</c:v>
                </c:pt>
                <c:pt idx="10">
                  <c:v>147.60000000000002</c:v>
                </c:pt>
                <c:pt idx="11">
                  <c:v>172.8</c:v>
                </c:pt>
                <c:pt idx="12">
                  <c:v>201.60000000000002</c:v>
                </c:pt>
                <c:pt idx="13">
                  <c:v>230.39999999999998</c:v>
                </c:pt>
                <c:pt idx="14">
                  <c:v>258</c:v>
                </c:pt>
                <c:pt idx="15">
                  <c:v>294</c:v>
                </c:pt>
                <c:pt idx="16">
                  <c:v>324</c:v>
                </c:pt>
                <c:pt idx="17">
                  <c:v>360</c:v>
                </c:pt>
                <c:pt idx="18">
                  <c:v>396</c:v>
                </c:pt>
                <c:pt idx="19">
                  <c:v>432</c:v>
                </c:pt>
                <c:pt idx="20">
                  <c:v>474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4.636991267999999</c:v>
                </c:pt>
                <c:pt idx="1">
                  <c:v>9.0566235703125</c:v>
                </c:pt>
                <c:pt idx="2">
                  <c:v>15.649845529499999</c:v>
                </c:pt>
                <c:pt idx="3">
                  <c:v>24.851375076937497</c:v>
                </c:pt>
                <c:pt idx="4">
                  <c:v>37.09593014399999</c:v>
                </c:pt>
                <c:pt idx="5">
                  <c:v>52.818228662062495</c:v>
                </c:pt>
                <c:pt idx="6">
                  <c:v>72.4529885625</c:v>
                </c:pt>
                <c:pt idx="7">
                  <c:v>96.4349277766875</c:v>
                </c:pt>
                <c:pt idx="8">
                  <c:v>125.19876423599999</c:v>
                </c:pt>
                <c:pt idx="9">
                  <c:v>159.1792158718125</c:v>
                </c:pt>
                <c:pt idx="10">
                  <c:v>198.81100061549998</c:v>
                </c:pt>
                <c:pt idx="11">
                  <c:v>244.52883639843748</c:v>
                </c:pt>
                <c:pt idx="12">
                  <c:v>296.76744115199995</c:v>
                </c:pt>
                <c:pt idx="13">
                  <c:v>355.9615328075625</c:v>
                </c:pt>
                <c:pt idx="14">
                  <c:v>422.54582929649996</c:v>
                </c:pt>
                <c:pt idx="15">
                  <c:v>496.9550485501874</c:v>
                </c:pt>
                <c:pt idx="16">
                  <c:v>579.6239085</c:v>
                </c:pt>
                <c:pt idx="17">
                  <c:v>670.9871270773125</c:v>
                </c:pt>
                <c:pt idx="18">
                  <c:v>771.4794222135</c:v>
                </c:pt>
                <c:pt idx="19">
                  <c:v>881.5355118399374</c:v>
                </c:pt>
                <c:pt idx="20">
                  <c:v>1001.5901138879999</c:v>
                </c:pt>
              </c:numCache>
            </c:numRef>
          </c:yVal>
          <c:smooth val="1"/>
        </c:ser>
        <c:axId val="19056857"/>
        <c:axId val="37293986"/>
      </c:scatterChart>
      <c:valAx>
        <c:axId val="1905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93986"/>
        <c:crossesAt val="0"/>
        <c:crossBetween val="midCat"/>
        <c:dispUnits/>
        <c:majorUnit val="1"/>
      </c:valAx>
      <c:valAx>
        <c:axId val="3729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6857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0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678150"/>
        <a:ext cx="8382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0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311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28">
      <selection activeCell="D77" sqref="D77"/>
    </sheetView>
  </sheetViews>
  <sheetFormatPr defaultColWidth="11.42187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7.7109375" style="0" customWidth="1"/>
    <col min="7" max="7" width="15.7109375" style="0" customWidth="1"/>
    <col min="8" max="16384" width="9.140625" style="0" customWidth="1"/>
  </cols>
  <sheetData>
    <row r="1" s="1" customFormat="1" ht="18">
      <c r="B1" s="2" t="s">
        <v>0</v>
      </c>
    </row>
    <row r="2" ht="12.75">
      <c r="G2" s="3"/>
    </row>
    <row r="3" spans="2:7" ht="12.75">
      <c r="B3" s="4" t="s">
        <v>1</v>
      </c>
      <c r="C3" s="5" t="s">
        <v>2</v>
      </c>
      <c r="D3" s="6"/>
      <c r="E3" s="7"/>
      <c r="F3" s="8" t="s">
        <v>3</v>
      </c>
      <c r="G3" s="9" t="s">
        <v>4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5</v>
      </c>
      <c r="C5" s="12" t="s">
        <v>6</v>
      </c>
      <c r="D5" s="15">
        <v>7</v>
      </c>
      <c r="E5" s="16" t="s">
        <v>7</v>
      </c>
      <c r="F5" s="17">
        <f>(D6*D5*60)/(2*PI()*(D7/2))</f>
        <v>200.53522829578813</v>
      </c>
      <c r="G5" s="13" t="s">
        <v>8</v>
      </c>
    </row>
    <row r="6" spans="2:7" ht="12.75">
      <c r="B6" s="14" t="s">
        <v>9</v>
      </c>
      <c r="C6" s="12" t="s">
        <v>10</v>
      </c>
      <c r="D6" s="18">
        <v>3</v>
      </c>
      <c r="E6" s="12"/>
      <c r="F6" s="12"/>
      <c r="G6" s="13"/>
    </row>
    <row r="7" spans="2:7" ht="12.75">
      <c r="B7" s="14" t="s">
        <v>11</v>
      </c>
      <c r="C7" s="19" t="s">
        <v>12</v>
      </c>
      <c r="D7" s="20">
        <v>2</v>
      </c>
      <c r="E7" s="16" t="s">
        <v>13</v>
      </c>
      <c r="F7" s="21">
        <f>F5/60</f>
        <v>3.3422538049298023</v>
      </c>
      <c r="G7" s="13" t="s">
        <v>14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15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16</v>
      </c>
      <c r="C11" s="34" t="s">
        <v>17</v>
      </c>
      <c r="D11" s="35">
        <v>6</v>
      </c>
      <c r="E11" s="36" t="s">
        <v>18</v>
      </c>
      <c r="F11" s="37">
        <f>(D14+(D16*2)+D17+D15+(D16*2))*D11/2/1000</f>
        <v>0.405</v>
      </c>
      <c r="G11" s="32" t="s">
        <v>19</v>
      </c>
      <c r="J11" s="28"/>
    </row>
    <row r="12" spans="2:10" ht="12.75">
      <c r="B12" s="38" t="s">
        <v>20</v>
      </c>
      <c r="C12" s="39"/>
      <c r="D12" s="31"/>
      <c r="E12" s="36" t="s">
        <v>21</v>
      </c>
      <c r="F12" s="40">
        <f>F11/(2*PI())*1000</f>
        <v>64.45775195221762</v>
      </c>
      <c r="G12" s="32" t="s">
        <v>22</v>
      </c>
      <c r="J12" s="28"/>
    </row>
    <row r="13" spans="2:10" ht="12.75">
      <c r="B13" s="29" t="s">
        <v>23</v>
      </c>
      <c r="C13" s="41" t="s">
        <v>24</v>
      </c>
      <c r="D13" s="15">
        <v>30</v>
      </c>
      <c r="E13" s="31"/>
      <c r="F13" s="31"/>
      <c r="G13" s="32"/>
      <c r="J13" s="28"/>
    </row>
    <row r="14" spans="2:10" ht="12.75">
      <c r="B14" s="29" t="s">
        <v>25</v>
      </c>
      <c r="C14" s="29" t="s">
        <v>26</v>
      </c>
      <c r="D14" s="18">
        <v>20</v>
      </c>
      <c r="E14" s="36" t="s">
        <v>27</v>
      </c>
      <c r="F14" s="21">
        <f>(F5/60)*F11</f>
        <v>1.35361279099657</v>
      </c>
      <c r="G14" s="32" t="s">
        <v>28</v>
      </c>
      <c r="J14" s="28"/>
    </row>
    <row r="15" spans="2:7" ht="12.75">
      <c r="B15" s="29" t="s">
        <v>29</v>
      </c>
      <c r="C15" s="29" t="s">
        <v>30</v>
      </c>
      <c r="D15" s="18">
        <v>10</v>
      </c>
      <c r="E15" s="31"/>
      <c r="F15" s="31"/>
      <c r="G15" s="32"/>
    </row>
    <row r="16" spans="2:11" ht="12.75">
      <c r="B16" s="29" t="s">
        <v>31</v>
      </c>
      <c r="C16" s="29" t="s">
        <v>32</v>
      </c>
      <c r="D16" s="42">
        <v>25</v>
      </c>
      <c r="E16" s="31"/>
      <c r="F16" s="31"/>
      <c r="G16" s="32"/>
      <c r="K16" s="3"/>
    </row>
    <row r="17" spans="2:11" ht="12.75">
      <c r="B17" s="29" t="s">
        <v>33</v>
      </c>
      <c r="C17" s="29" t="s">
        <v>34</v>
      </c>
      <c r="D17" s="18">
        <v>5</v>
      </c>
      <c r="E17" s="31"/>
      <c r="F17" s="43"/>
      <c r="G17" s="32"/>
      <c r="K17" s="3"/>
    </row>
    <row r="18" spans="2:11" ht="12.75">
      <c r="B18" s="39" t="s">
        <v>35</v>
      </c>
      <c r="C18" s="44" t="s">
        <v>36</v>
      </c>
      <c r="D18" s="45">
        <v>15</v>
      </c>
      <c r="E18" s="36" t="s">
        <v>37</v>
      </c>
      <c r="F18" s="46">
        <f>(D11*(D15+(D16*2)+(D17*2))/PI())/10/1.25+(0.2*D18)+(2*D13/10)+(4*D16/10)</f>
        <v>29.695212175775367</v>
      </c>
      <c r="G18" s="47" t="s">
        <v>38</v>
      </c>
      <c r="H18" s="48"/>
      <c r="I18" s="48"/>
      <c r="K18" s="3"/>
    </row>
    <row r="19" spans="2:11" ht="12.75">
      <c r="B19" s="39"/>
      <c r="C19" s="39"/>
      <c r="D19" s="39"/>
      <c r="E19" s="49" t="s">
        <v>39</v>
      </c>
      <c r="F19" s="40">
        <f>(D11*(D15+(D16*2)+(D17*2))/PI())/10/1.25-(2*D16/10)+(2*D13/10)+(4*D16/10)+2</f>
        <v>23.695212175775367</v>
      </c>
      <c r="G19" s="47" t="s">
        <v>38</v>
      </c>
      <c r="K19" s="3"/>
    </row>
    <row r="20" spans="2:7" ht="12.75">
      <c r="B20" s="50"/>
      <c r="C20" s="50"/>
      <c r="D20" s="50"/>
      <c r="E20" s="51" t="s">
        <v>40</v>
      </c>
      <c r="F20" s="50"/>
      <c r="G20" s="52"/>
    </row>
    <row r="21" spans="2:11" ht="12.75">
      <c r="B21" s="25" t="s">
        <v>41</v>
      </c>
      <c r="C21" s="12"/>
      <c r="D21" s="12"/>
      <c r="E21" s="12"/>
      <c r="F21" s="12"/>
      <c r="G21" s="13"/>
      <c r="H21" s="53" t="s">
        <v>42</v>
      </c>
      <c r="I21" s="54">
        <v>1.48</v>
      </c>
      <c r="K21" s="3"/>
    </row>
    <row r="22" spans="2:11" ht="12.75">
      <c r="B22" s="10"/>
      <c r="C22" s="11"/>
      <c r="D22" s="55"/>
      <c r="E22" s="12"/>
      <c r="F22" s="12"/>
      <c r="G22" s="13"/>
      <c r="H22" s="56" t="s">
        <v>43</v>
      </c>
      <c r="I22" s="57">
        <v>1.45</v>
      </c>
      <c r="K22" s="3"/>
    </row>
    <row r="23" spans="2:11" ht="12.75">
      <c r="B23" s="14" t="s">
        <v>44</v>
      </c>
      <c r="C23" s="11" t="s">
        <v>45</v>
      </c>
      <c r="D23" s="35">
        <v>10</v>
      </c>
      <c r="F23" s="55"/>
      <c r="G23" s="13"/>
      <c r="H23" s="56" t="s">
        <v>46</v>
      </c>
      <c r="I23" s="57">
        <v>1.42</v>
      </c>
      <c r="K23" s="3"/>
    </row>
    <row r="24" spans="2:11" ht="12.75">
      <c r="B24" s="14" t="s">
        <v>47</v>
      </c>
      <c r="C24" s="58" t="s">
        <v>48</v>
      </c>
      <c r="D24" s="42">
        <v>16</v>
      </c>
      <c r="E24" s="59" t="s">
        <v>49</v>
      </c>
      <c r="F24" s="55"/>
      <c r="G24" s="13"/>
      <c r="H24" s="56" t="s">
        <v>50</v>
      </c>
      <c r="I24" s="57">
        <v>1.37</v>
      </c>
      <c r="K24" s="3"/>
    </row>
    <row r="25" spans="2:11" ht="12.75">
      <c r="B25" s="14" t="s">
        <v>51</v>
      </c>
      <c r="C25" s="10" t="s">
        <v>52</v>
      </c>
      <c r="D25" s="18">
        <v>1.48</v>
      </c>
      <c r="E25" s="60" t="s">
        <v>53</v>
      </c>
      <c r="F25" s="61">
        <f>D25-((D25*(D24/(2*D23)))*0.5)</f>
        <v>0.888</v>
      </c>
      <c r="G25" s="13" t="s">
        <v>54</v>
      </c>
      <c r="H25" s="56" t="s">
        <v>55</v>
      </c>
      <c r="I25" s="57">
        <v>1.33</v>
      </c>
      <c r="K25" s="3"/>
    </row>
    <row r="26" spans="2:11" ht="12.75">
      <c r="B26" s="22"/>
      <c r="C26" s="62"/>
      <c r="D26" s="62"/>
      <c r="E26" s="23"/>
      <c r="F26" s="23"/>
      <c r="G26" s="24"/>
      <c r="H26" s="63" t="s">
        <v>56</v>
      </c>
      <c r="I26" s="64">
        <v>1.29</v>
      </c>
      <c r="K26" s="3"/>
    </row>
    <row r="27" spans="2:11" ht="12.75">
      <c r="B27" s="25" t="s">
        <v>57</v>
      </c>
      <c r="C27" s="31"/>
      <c r="D27" s="31"/>
      <c r="E27" s="31"/>
      <c r="F27" s="31"/>
      <c r="G27" s="65"/>
      <c r="K27" s="3"/>
    </row>
    <row r="28" spans="2:7" ht="12.75">
      <c r="B28" s="29"/>
      <c r="C28" s="30"/>
      <c r="D28" s="31"/>
      <c r="E28" s="31" t="s">
        <v>58</v>
      </c>
      <c r="F28" s="31"/>
      <c r="G28" s="32"/>
    </row>
    <row r="29" spans="2:7" ht="12.75">
      <c r="B29" s="33" t="s">
        <v>59</v>
      </c>
      <c r="C29" s="31" t="s">
        <v>60</v>
      </c>
      <c r="D29" s="15">
        <v>12</v>
      </c>
      <c r="E29" s="31"/>
      <c r="F29" s="31"/>
      <c r="G29" s="32"/>
    </row>
    <row r="30" spans="2:7" ht="12.75">
      <c r="B30" s="33" t="s">
        <v>61</v>
      </c>
      <c r="C30" s="31" t="s">
        <v>26</v>
      </c>
      <c r="D30" s="18">
        <v>20</v>
      </c>
      <c r="E30" s="31"/>
      <c r="F30" s="31"/>
      <c r="G30" s="32"/>
    </row>
    <row r="31" spans="2:7" ht="12.75">
      <c r="B31" s="33" t="s">
        <v>62</v>
      </c>
      <c r="C31" s="31" t="s">
        <v>63</v>
      </c>
      <c r="D31" s="18">
        <v>40</v>
      </c>
      <c r="E31" s="31"/>
      <c r="F31" s="31"/>
      <c r="G31" s="32"/>
    </row>
    <row r="32" spans="2:7" ht="12.75">
      <c r="B32" s="33" t="s">
        <v>64</v>
      </c>
      <c r="C32" s="31" t="s">
        <v>65</v>
      </c>
      <c r="D32" s="18">
        <v>8</v>
      </c>
      <c r="E32" s="31"/>
      <c r="F32" s="31"/>
      <c r="G32" s="32"/>
    </row>
    <row r="33" spans="2:7" ht="12.75">
      <c r="B33" s="33" t="s">
        <v>66</v>
      </c>
      <c r="C33" s="66" t="s">
        <v>67</v>
      </c>
      <c r="D33" s="45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7"/>
      <c r="G34" s="32"/>
    </row>
    <row r="35" spans="2:7" ht="12.75">
      <c r="B35" s="68" t="s">
        <v>68</v>
      </c>
      <c r="C35" s="31"/>
      <c r="D35" s="32"/>
      <c r="E35" s="31" t="s">
        <v>69</v>
      </c>
      <c r="F35" s="69">
        <f>(((D29+1.4)/1.414)/1.732/(2*D32*F25*F7*D30/1000*D31/1000))/(D11/D33)*1.25</f>
        <v>90.01712885466283</v>
      </c>
      <c r="G35" s="32" t="s">
        <v>70</v>
      </c>
    </row>
    <row r="36" spans="2:7" ht="12.75">
      <c r="B36" s="29"/>
      <c r="C36" s="31"/>
      <c r="D36" s="32"/>
      <c r="E36" s="31"/>
      <c r="F36" s="70"/>
      <c r="G36" s="32"/>
    </row>
    <row r="37" spans="2:7" ht="12.75">
      <c r="B37" s="68" t="s">
        <v>71</v>
      </c>
      <c r="C37" s="31"/>
      <c r="D37" s="32"/>
      <c r="E37" s="66" t="s">
        <v>69</v>
      </c>
      <c r="F37" s="69">
        <f>(((D29+1.4)/1.414)/(2*D32*F25*F7*D30/1000*D31/1000))/(D11/D33)*1.25</f>
        <v>155.909667176276</v>
      </c>
      <c r="G37" s="32" t="s">
        <v>70</v>
      </c>
    </row>
    <row r="38" spans="2:7" ht="12.75">
      <c r="B38" s="71"/>
      <c r="C38" s="50"/>
      <c r="D38" s="50"/>
      <c r="E38" s="50"/>
      <c r="F38" s="50"/>
      <c r="G38" s="52"/>
    </row>
    <row r="39" spans="2:7" ht="12.75">
      <c r="B39" s="25" t="s">
        <v>72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73</v>
      </c>
      <c r="C41" s="12" t="s">
        <v>74</v>
      </c>
      <c r="D41" s="15">
        <v>1.4</v>
      </c>
      <c r="E41" s="12"/>
      <c r="F41" s="12"/>
      <c r="G41" s="13"/>
    </row>
    <row r="42" spans="2:7" ht="12.75">
      <c r="B42" s="14" t="s">
        <v>75</v>
      </c>
      <c r="C42" s="12" t="s">
        <v>76</v>
      </c>
      <c r="D42" s="18">
        <v>1.8</v>
      </c>
      <c r="E42" s="12"/>
      <c r="F42" s="12"/>
      <c r="G42" s="13"/>
    </row>
    <row r="43" spans="2:7" ht="12.75">
      <c r="B43" s="14" t="s">
        <v>77</v>
      </c>
      <c r="C43" s="10" t="s">
        <v>78</v>
      </c>
      <c r="D43" s="18">
        <v>1</v>
      </c>
      <c r="E43" s="12"/>
      <c r="F43" s="12"/>
      <c r="G43" s="13"/>
    </row>
    <row r="44" spans="2:7" ht="12.75">
      <c r="B44" s="14" t="s">
        <v>79</v>
      </c>
      <c r="C44" s="55" t="s">
        <v>80</v>
      </c>
      <c r="D44" s="18">
        <v>1</v>
      </c>
      <c r="E44" s="12" t="s">
        <v>81</v>
      </c>
      <c r="F44" s="12"/>
      <c r="G44" s="13"/>
    </row>
    <row r="45" spans="2:7" ht="12.75">
      <c r="B45" s="14" t="s">
        <v>82</v>
      </c>
      <c r="C45" s="19" t="s">
        <v>83</v>
      </c>
      <c r="D45" s="45">
        <v>2</v>
      </c>
      <c r="E45" s="12" t="s">
        <v>81</v>
      </c>
      <c r="F45" s="12"/>
      <c r="G45" s="13"/>
    </row>
    <row r="46" spans="2:7" ht="12.75">
      <c r="B46" s="10"/>
      <c r="C46" s="55"/>
      <c r="D46" s="55"/>
      <c r="E46" s="11"/>
      <c r="F46" s="55"/>
      <c r="G46" s="13"/>
    </row>
    <row r="47" spans="2:7" ht="12.75">
      <c r="B47" s="68" t="s">
        <v>68</v>
      </c>
      <c r="C47" s="12"/>
      <c r="D47" s="12"/>
      <c r="E47" s="72" t="s">
        <v>84</v>
      </c>
      <c r="F47" s="73">
        <f>(PI()*((D41/2)*(D41/2))*F35*D43*D42)/D16</f>
        <v>9.977083476944882</v>
      </c>
      <c r="G47" s="13" t="s">
        <v>22</v>
      </c>
    </row>
    <row r="48" spans="2:7" ht="12.75">
      <c r="B48" s="10"/>
      <c r="C48" s="12"/>
      <c r="D48" s="12"/>
      <c r="E48" s="72"/>
      <c r="F48" s="74" t="s">
        <v>85</v>
      </c>
      <c r="G48" s="13"/>
    </row>
    <row r="49" spans="2:7" ht="12.75">
      <c r="B49" s="68" t="s">
        <v>71</v>
      </c>
      <c r="C49" s="12"/>
      <c r="D49" s="12"/>
      <c r="E49" s="75" t="s">
        <v>84</v>
      </c>
      <c r="F49" s="73">
        <f>(PI()*((D41/2)*(D41/2))*F37*D43*D42)/D16</f>
        <v>17.280308582068535</v>
      </c>
      <c r="G49" s="13" t="s">
        <v>22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86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8" t="s">
        <v>68</v>
      </c>
      <c r="C53" s="31"/>
      <c r="D53" s="39"/>
      <c r="E53" s="41" t="s">
        <v>87</v>
      </c>
      <c r="F53" s="46">
        <f>F35*(D13*2+D14+D15+D16*2)/1000</f>
        <v>12.602398039652797</v>
      </c>
      <c r="G53" s="32" t="s">
        <v>19</v>
      </c>
    </row>
    <row r="54" spans="2:7" ht="12.75">
      <c r="B54" s="29"/>
      <c r="C54" s="31"/>
      <c r="D54" s="39"/>
      <c r="E54" s="29" t="s">
        <v>88</v>
      </c>
      <c r="F54" s="76">
        <f>F53*D11</f>
        <v>75.61438823791678</v>
      </c>
      <c r="G54" s="32" t="s">
        <v>19</v>
      </c>
    </row>
    <row r="55" spans="2:7" ht="12.75">
      <c r="B55" s="29"/>
      <c r="C55" s="31"/>
      <c r="D55" s="39"/>
      <c r="E55" s="44" t="s">
        <v>89</v>
      </c>
      <c r="F55" s="40">
        <f>100*PI()*(D41/2)^2*(F53/100)*8.96*D11*D43</f>
        <v>1042.937792789972</v>
      </c>
      <c r="G55" s="32" t="s">
        <v>90</v>
      </c>
    </row>
    <row r="56" spans="2:7" ht="12.75">
      <c r="B56" s="29"/>
      <c r="C56" s="31"/>
      <c r="D56" s="39"/>
      <c r="E56" s="39"/>
      <c r="F56" s="77"/>
      <c r="G56" s="32"/>
    </row>
    <row r="57" spans="2:7" ht="12.75">
      <c r="B57" s="68" t="s">
        <v>71</v>
      </c>
      <c r="C57" s="31"/>
      <c r="D57" s="39"/>
      <c r="E57" s="41" t="s">
        <v>87</v>
      </c>
      <c r="F57" s="46">
        <f>F37*(D13*2+D14+D15+D16*2)/1000</f>
        <v>21.82735340467864</v>
      </c>
      <c r="G57" s="32" t="s">
        <v>19</v>
      </c>
    </row>
    <row r="58" spans="2:7" ht="12.75">
      <c r="B58" s="29"/>
      <c r="C58" s="31"/>
      <c r="D58" s="39"/>
      <c r="E58" s="29" t="s">
        <v>88</v>
      </c>
      <c r="F58" s="76">
        <f>F57*D11</f>
        <v>130.96412042807185</v>
      </c>
      <c r="G58" s="32" t="s">
        <v>19</v>
      </c>
    </row>
    <row r="59" spans="2:7" ht="12.75">
      <c r="B59" s="29"/>
      <c r="C59" s="31"/>
      <c r="D59" s="39"/>
      <c r="E59" s="44" t="s">
        <v>89</v>
      </c>
      <c r="F59" s="40">
        <f>100*PI()*(D41/2)^2*(F57/100)*8.96*D11*D43</f>
        <v>1806.368257112231</v>
      </c>
      <c r="G59" s="32" t="s">
        <v>90</v>
      </c>
    </row>
    <row r="60" spans="2:7" ht="12.75">
      <c r="B60" s="71"/>
      <c r="C60" s="50"/>
      <c r="D60" s="50"/>
      <c r="E60" s="50"/>
      <c r="F60" s="50"/>
      <c r="G60" s="52"/>
    </row>
    <row r="61" spans="2:7" ht="12.75">
      <c r="B61" s="25" t="s">
        <v>91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92</v>
      </c>
      <c r="C63" s="78" t="s">
        <v>93</v>
      </c>
      <c r="D63" s="79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5"/>
      <c r="G64" s="13"/>
    </row>
    <row r="65" spans="2:9" ht="12.75">
      <c r="B65" s="68" t="s">
        <v>68</v>
      </c>
      <c r="C65" s="12"/>
      <c r="D65" s="13"/>
      <c r="E65" s="12" t="s">
        <v>94</v>
      </c>
      <c r="F65" s="21">
        <f>((F53*D63*D11*2/D33)/((PI()*((D41/2)*(D41/2)))*D43))</f>
        <v>0.5828908437916394</v>
      </c>
      <c r="G65" s="13" t="s">
        <v>95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8" t="s">
        <v>71</v>
      </c>
      <c r="C67" s="12"/>
      <c r="D67" s="13"/>
      <c r="E67" s="80" t="s">
        <v>94</v>
      </c>
      <c r="F67" s="21">
        <f>(((F57*D63*D11*2/D33)/((PI()*((D41/2)*(D41/2)))*D43)))/3</f>
        <v>0.33652231381570635</v>
      </c>
      <c r="G67" s="13" t="s">
        <v>95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96</v>
      </c>
      <c r="C70" s="31"/>
      <c r="D70" s="31"/>
      <c r="E70" s="31"/>
      <c r="F70" s="31"/>
      <c r="G70" s="32"/>
    </row>
    <row r="71" spans="2:7" ht="12.75">
      <c r="B71" s="29" t="s">
        <v>97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1" t="s">
        <v>68</v>
      </c>
      <c r="F72" s="31"/>
      <c r="G72" s="32"/>
    </row>
    <row r="73" spans="2:7" ht="12.75">
      <c r="B73" s="82" t="s">
        <v>98</v>
      </c>
      <c r="C73" s="39" t="s">
        <v>99</v>
      </c>
      <c r="D73" s="83">
        <v>1.23</v>
      </c>
      <c r="E73" s="84" t="s">
        <v>100</v>
      </c>
      <c r="F73" s="85">
        <f>(0.5*D73*(PI()*((D7/2)*(D7/2)))*(D76*D76*D76)*(D74/100))</f>
        <v>72.45298057341459</v>
      </c>
      <c r="G73" s="32" t="s">
        <v>101</v>
      </c>
    </row>
    <row r="74" spans="2:7" ht="12.75">
      <c r="B74" s="82" t="s">
        <v>102</v>
      </c>
      <c r="C74" s="39" t="s">
        <v>103</v>
      </c>
      <c r="D74" s="86">
        <v>30</v>
      </c>
      <c r="E74" s="84" t="s">
        <v>104</v>
      </c>
      <c r="F74" s="87">
        <f>F75/D29</f>
        <v>4.8</v>
      </c>
      <c r="G74" s="32" t="s">
        <v>105</v>
      </c>
    </row>
    <row r="75" spans="2:7" ht="12.75">
      <c r="B75" s="82" t="s">
        <v>106</v>
      </c>
      <c r="C75" s="39" t="s">
        <v>107</v>
      </c>
      <c r="D75" s="88">
        <v>1.4</v>
      </c>
      <c r="E75" s="89" t="s">
        <v>108</v>
      </c>
      <c r="F75" s="90">
        <f>VLOOKUP(F73,Sheet2!B5:C314,2,TRUE)</f>
        <v>57.599999999999994</v>
      </c>
      <c r="G75" s="32" t="s">
        <v>101</v>
      </c>
    </row>
    <row r="76" spans="2:7" ht="12.75">
      <c r="B76" s="82" t="s">
        <v>109</v>
      </c>
      <c r="C76" s="39" t="s">
        <v>28</v>
      </c>
      <c r="D76" s="91">
        <v>5</v>
      </c>
      <c r="E76" s="89" t="s">
        <v>110</v>
      </c>
      <c r="F76" s="90">
        <f>F75*100/F73</f>
        <v>79.49983498834187</v>
      </c>
      <c r="G76" s="32" t="s">
        <v>103</v>
      </c>
    </row>
    <row r="77" spans="2:7" ht="12.75">
      <c r="B77" s="29"/>
      <c r="C77" s="31"/>
      <c r="D77" s="32"/>
      <c r="E77" s="89" t="s">
        <v>111</v>
      </c>
      <c r="F77" s="92">
        <f>VLOOKUP(F73,Sheet2!B5:E314,4,TRUE)</f>
        <v>13.429805040959371</v>
      </c>
      <c r="G77" s="32" t="s">
        <v>101</v>
      </c>
    </row>
    <row r="78" spans="2:7" ht="12.75">
      <c r="B78" s="82"/>
      <c r="C78" s="39"/>
      <c r="D78" s="93"/>
      <c r="E78" s="84" t="s">
        <v>112</v>
      </c>
      <c r="F78" s="87">
        <f>D75*F74</f>
        <v>6.72</v>
      </c>
      <c r="G78" s="32" t="s">
        <v>101</v>
      </c>
    </row>
    <row r="79" spans="1:7" ht="12.75">
      <c r="A79" s="94"/>
      <c r="B79" s="29"/>
      <c r="C79" s="31"/>
      <c r="D79" s="32"/>
      <c r="E79" s="84" t="s">
        <v>113</v>
      </c>
      <c r="F79" s="87">
        <f>F75-F78</f>
        <v>50.879999999999995</v>
      </c>
      <c r="G79" s="32" t="s">
        <v>101</v>
      </c>
    </row>
    <row r="80" spans="1:7" ht="12.75">
      <c r="A80" s="95"/>
      <c r="B80" s="29"/>
      <c r="C80" s="39"/>
      <c r="D80" s="96"/>
      <c r="E80" s="97" t="s">
        <v>114</v>
      </c>
      <c r="F80" s="87">
        <f>F79/D29</f>
        <v>4.239999999999999</v>
      </c>
      <c r="G80" s="32" t="s">
        <v>105</v>
      </c>
    </row>
    <row r="81" spans="1:9" ht="12.75">
      <c r="A81" s="98"/>
      <c r="B81" s="29"/>
      <c r="C81" s="39"/>
      <c r="D81" s="96"/>
      <c r="E81" s="89" t="s">
        <v>115</v>
      </c>
      <c r="F81" s="90">
        <f>F79*100/F73</f>
        <v>70.224854239702</v>
      </c>
      <c r="G81" s="32" t="s">
        <v>103</v>
      </c>
      <c r="I81" s="3"/>
    </row>
    <row r="82" spans="1:9" ht="12.75">
      <c r="A82" s="98"/>
      <c r="B82" s="82"/>
      <c r="C82" s="39"/>
      <c r="D82" s="93"/>
      <c r="E82" s="99" t="s">
        <v>116</v>
      </c>
      <c r="F82" s="100">
        <f>F76*D74/100</f>
        <v>23.84995049650256</v>
      </c>
      <c r="G82" s="32" t="s">
        <v>103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2"/>
      <c r="C84" s="39"/>
      <c r="D84" s="101"/>
      <c r="E84" s="81" t="s">
        <v>71</v>
      </c>
      <c r="F84" s="49"/>
      <c r="G84" s="32"/>
      <c r="I84" s="3"/>
    </row>
    <row r="85" spans="2:9" ht="12.75">
      <c r="B85" s="82"/>
      <c r="C85" s="101"/>
      <c r="D85" s="32"/>
      <c r="E85" s="84" t="s">
        <v>100</v>
      </c>
      <c r="F85" s="85">
        <f>(0.5*D73*(PI()*((D7/2)*(D7/2)))*(D76*D76*D76)*(D74/100))</f>
        <v>72.45298057341459</v>
      </c>
      <c r="G85" s="32" t="s">
        <v>101</v>
      </c>
      <c r="I85" s="3"/>
    </row>
    <row r="86" spans="2:9" ht="12.75">
      <c r="B86" s="82"/>
      <c r="C86" s="101"/>
      <c r="D86" s="32"/>
      <c r="E86" s="84" t="s">
        <v>104</v>
      </c>
      <c r="F86" s="87">
        <f>F87/D29</f>
        <v>5.2</v>
      </c>
      <c r="G86" s="32" t="s">
        <v>105</v>
      </c>
      <c r="I86" s="3"/>
    </row>
    <row r="87" spans="2:9" ht="12.75">
      <c r="B87" s="82"/>
      <c r="C87" s="101"/>
      <c r="D87" s="32"/>
      <c r="E87" s="89" t="s">
        <v>108</v>
      </c>
      <c r="F87" s="90">
        <f>VLOOKUP(F85,Sheet3!B5:C314,2,TRUE)</f>
        <v>62.400000000000006</v>
      </c>
      <c r="G87" s="32" t="s">
        <v>101</v>
      </c>
      <c r="I87" s="3"/>
    </row>
    <row r="88" spans="2:7" ht="12.75">
      <c r="B88" s="82"/>
      <c r="C88" s="101"/>
      <c r="D88" s="32"/>
      <c r="E88" s="89" t="s">
        <v>110</v>
      </c>
      <c r="F88" s="90">
        <f>F87*100/F85</f>
        <v>86.12482123737038</v>
      </c>
      <c r="G88" s="32" t="s">
        <v>103</v>
      </c>
    </row>
    <row r="89" spans="2:7" ht="12.75">
      <c r="B89" s="29"/>
      <c r="C89" s="39"/>
      <c r="D89" s="32"/>
      <c r="E89" s="89" t="s">
        <v>111</v>
      </c>
      <c r="F89" s="92">
        <f>VLOOKUP(F85,Sheet3!B5:E314,4,TRUE)</f>
        <v>9.099563365576701</v>
      </c>
      <c r="G89" s="32" t="s">
        <v>101</v>
      </c>
    </row>
    <row r="90" spans="2:7" ht="12.75">
      <c r="B90" s="82"/>
      <c r="C90" s="101"/>
      <c r="D90" s="32"/>
      <c r="E90" s="84" t="s">
        <v>112</v>
      </c>
      <c r="F90" s="87">
        <f>D75*F86</f>
        <v>7.279999999999999</v>
      </c>
      <c r="G90" s="32" t="s">
        <v>101</v>
      </c>
    </row>
    <row r="91" spans="2:7" ht="12.75">
      <c r="B91" s="82"/>
      <c r="C91" s="101"/>
      <c r="D91" s="32"/>
      <c r="E91" s="84" t="s">
        <v>113</v>
      </c>
      <c r="F91" s="87">
        <f>F87-F90</f>
        <v>55.120000000000005</v>
      </c>
      <c r="G91" s="32" t="s">
        <v>101</v>
      </c>
    </row>
    <row r="92" spans="2:7" ht="12.75">
      <c r="B92" s="38"/>
      <c r="C92" s="77"/>
      <c r="D92" s="32"/>
      <c r="E92" s="84" t="s">
        <v>114</v>
      </c>
      <c r="F92" s="87">
        <f>F91/D29</f>
        <v>4.593333333333334</v>
      </c>
      <c r="G92" s="32" t="s">
        <v>105</v>
      </c>
    </row>
    <row r="93" spans="2:7" ht="12.75">
      <c r="B93" s="38"/>
      <c r="C93" s="77"/>
      <c r="D93" s="32"/>
      <c r="E93" s="89" t="s">
        <v>115</v>
      </c>
      <c r="F93" s="90">
        <f>F91*100/F85</f>
        <v>76.07692542634383</v>
      </c>
      <c r="G93" s="32" t="s">
        <v>103</v>
      </c>
    </row>
    <row r="94" spans="2:7" ht="12.75">
      <c r="B94" s="29"/>
      <c r="C94" s="39"/>
      <c r="D94" s="32"/>
      <c r="E94" s="102" t="s">
        <v>116</v>
      </c>
      <c r="F94" s="100">
        <f>F88*D74/100</f>
        <v>25.83744637121112</v>
      </c>
      <c r="G94" s="32" t="s">
        <v>103</v>
      </c>
    </row>
    <row r="95" spans="2:7" ht="12.75">
      <c r="B95" s="71"/>
      <c r="C95" s="50"/>
      <c r="D95" s="50"/>
      <c r="E95" s="103"/>
      <c r="F95" s="104"/>
      <c r="G95" s="52"/>
    </row>
    <row r="96" spans="2:8" ht="18">
      <c r="B96" s="105" t="s">
        <v>68</v>
      </c>
      <c r="C96" s="106"/>
      <c r="D96" s="106"/>
      <c r="E96" s="106"/>
      <c r="F96" s="106"/>
      <c r="G96" s="107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08"/>
      <c r="B125" s="105" t="s">
        <v>117</v>
      </c>
      <c r="C125" s="106"/>
      <c r="D125" s="106"/>
      <c r="E125" s="106"/>
      <c r="F125" s="106"/>
      <c r="G125" s="109"/>
    </row>
    <row r="126" spans="6:7" ht="12.75">
      <c r="F126" s="31"/>
      <c r="G126" s="108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A1" sqref="A1"/>
    </sheetView>
  </sheetViews>
  <sheetFormatPr defaultColWidth="11.421875" defaultRowHeight="12.75"/>
  <cols>
    <col min="2" max="2" width="22.57421875" style="0" customWidth="1"/>
    <col min="9" max="9" width="13.421875" style="0" customWidth="1"/>
    <col min="11" max="11" width="14.140625" style="0" customWidth="1"/>
    <col min="13" max="13" width="13.8515625" style="0" customWidth="1"/>
    <col min="15" max="15" width="11.421875" style="110" customWidth="1"/>
  </cols>
  <sheetData>
    <row r="3" spans="1:15" ht="12.75">
      <c r="A3" t="s">
        <v>118</v>
      </c>
      <c r="B3" t="s">
        <v>119</v>
      </c>
      <c r="C3" t="s">
        <v>120</v>
      </c>
      <c r="E3" t="s">
        <v>121</v>
      </c>
      <c r="H3" t="s">
        <v>122</v>
      </c>
      <c r="I3" t="s">
        <v>123</v>
      </c>
      <c r="J3" t="s">
        <v>124</v>
      </c>
      <c r="K3" t="s">
        <v>125</v>
      </c>
      <c r="L3" t="s">
        <v>126</v>
      </c>
      <c r="M3" t="s">
        <v>127</v>
      </c>
      <c r="O3" s="110" t="s">
        <v>128</v>
      </c>
    </row>
    <row r="4" ht="12.75">
      <c r="M4" t="s">
        <v>129</v>
      </c>
    </row>
    <row r="5" spans="1:16" ht="12.75">
      <c r="A5">
        <v>0.1</v>
      </c>
      <c r="B5" s="110">
        <f>C5+E5</f>
        <v>1.2058289084379166</v>
      </c>
      <c r="C5" s="110">
        <f>A5*Sheet1!D29</f>
        <v>1.2000000000000002</v>
      </c>
      <c r="E5" s="110">
        <f>(A5*A5)*O5</f>
        <v>0.005828908437916395</v>
      </c>
      <c r="I5" s="111"/>
      <c r="O5" s="110">
        <f>Sheet1!F65</f>
        <v>0.5828908437916394</v>
      </c>
      <c r="P5" s="111"/>
    </row>
    <row r="6" spans="1:15" ht="12.75">
      <c r="A6">
        <v>0.2</v>
      </c>
      <c r="B6" s="110">
        <f>C6+E6</f>
        <v>2.423315633751666</v>
      </c>
      <c r="C6" s="110">
        <f>A6*Sheet1!D29</f>
        <v>2.4000000000000004</v>
      </c>
      <c r="E6" s="110">
        <f aca="true" t="shared" si="0" ref="E6:E69">(A6*A6)*O6</f>
        <v>0.02331563375166558</v>
      </c>
      <c r="I6" s="111"/>
      <c r="O6" s="110">
        <f>Sheet1!F65</f>
        <v>0.5828908437916394</v>
      </c>
    </row>
    <row r="7" spans="1:15" ht="12.75">
      <c r="A7">
        <v>0.3</v>
      </c>
      <c r="B7" s="110">
        <f>C7+E7</f>
        <v>3.6524601759412474</v>
      </c>
      <c r="C7" s="110">
        <f>A7*Sheet1!D29</f>
        <v>3.5999999999999996</v>
      </c>
      <c r="E7" s="110">
        <f t="shared" si="0"/>
        <v>0.05246017594124754</v>
      </c>
      <c r="H7">
        <v>2</v>
      </c>
      <c r="I7" s="111">
        <f>(0.5*Sheet1!D73*(3.141593*((Sheet1!D7/2)*(Sheet1!D7/2)))*(H7*H7*H7)*(Sheet1!D74/100))</f>
        <v>4.636991267999999</v>
      </c>
      <c r="J7" s="110">
        <f>VLOOKUP(I7,B5:C334,2,TRUE)</f>
        <v>3.5999999999999996</v>
      </c>
      <c r="K7" s="110">
        <f>J7/Sheet1!D29*Sheet1!D75</f>
        <v>0.42</v>
      </c>
      <c r="L7" s="110">
        <f>J7-K7</f>
        <v>3.1799999999999997</v>
      </c>
      <c r="O7" s="110">
        <f>Sheet1!F65</f>
        <v>0.5828908437916394</v>
      </c>
    </row>
    <row r="8" spans="1:15" ht="12.75">
      <c r="A8">
        <v>0.4</v>
      </c>
      <c r="B8" s="110">
        <f aca="true" t="shared" si="1" ref="B8:B71">C8+E8</f>
        <v>4.893262535006663</v>
      </c>
      <c r="C8" s="110">
        <f>A8*Sheet1!D29</f>
        <v>4.800000000000001</v>
      </c>
      <c r="E8" s="110">
        <f t="shared" si="0"/>
        <v>0.09326253500666232</v>
      </c>
      <c r="H8">
        <v>2.5</v>
      </c>
      <c r="I8" s="111">
        <f>(0.5*Sheet1!D73*(3.141593*((Sheet1!D7/2)*(Sheet1!D7/2)))*(H8*H8*H8)*(Sheet1!D74/100))</f>
        <v>9.0566235703125</v>
      </c>
      <c r="J8" s="110">
        <f>VLOOKUP(I8,B5:C334,2,TRUE)</f>
        <v>8.399999999999999</v>
      </c>
      <c r="K8" s="110">
        <f>J8/Sheet1!D29*Sheet1!D75</f>
        <v>0.9799999999999998</v>
      </c>
      <c r="L8" s="110">
        <f>J8-K8</f>
        <v>7.419999999999999</v>
      </c>
      <c r="O8" s="110">
        <f>Sheet1!F65</f>
        <v>0.5828908437916394</v>
      </c>
    </row>
    <row r="9" spans="1:15" ht="12.75">
      <c r="A9">
        <v>0.5</v>
      </c>
      <c r="B9" s="110">
        <f t="shared" si="1"/>
        <v>6.14572271094791</v>
      </c>
      <c r="C9" s="110">
        <f>A9*Sheet1!D29</f>
        <v>6</v>
      </c>
      <c r="E9" s="110">
        <f t="shared" si="0"/>
        <v>0.14572271094790984</v>
      </c>
      <c r="H9">
        <v>3</v>
      </c>
      <c r="I9" s="111">
        <f>(0.5*Sheet1!D73*(3.141593*((Sheet1!D7/2)*(Sheet1!D7/2)))*(H9*H9*H9)*(Sheet1!D74/100))</f>
        <v>15.649845529499999</v>
      </c>
      <c r="J9" s="110">
        <f>VLOOKUP(I9,B5:C334,2,TRUE)</f>
        <v>14.399999999999999</v>
      </c>
      <c r="K9" s="110">
        <f>J9/Sheet1!D29*Sheet1!D75</f>
        <v>1.68</v>
      </c>
      <c r="L9" s="110">
        <f aca="true" t="shared" si="2" ref="L9:L27">J9-K9</f>
        <v>12.719999999999999</v>
      </c>
      <c r="O9" s="110">
        <f>Sheet1!F65</f>
        <v>0.5828908437916394</v>
      </c>
    </row>
    <row r="10" spans="1:15" ht="12.75">
      <c r="A10">
        <v>0.6</v>
      </c>
      <c r="B10" s="110">
        <f t="shared" si="1"/>
        <v>7.409840703764989</v>
      </c>
      <c r="C10" s="110">
        <f>A10*Sheet1!D29</f>
        <v>7.199999999999999</v>
      </c>
      <c r="E10" s="110">
        <f t="shared" si="0"/>
        <v>0.20984070376499017</v>
      </c>
      <c r="H10">
        <v>3.5</v>
      </c>
      <c r="I10" s="111">
        <f>(0.5*Sheet1!D73*(3.141593*((Sheet1!D7/2)*(Sheet1!D7/2)))*(H10*H10*H10)*(Sheet1!D74/100))</f>
        <v>24.851375076937497</v>
      </c>
      <c r="J10" s="110">
        <f>VLOOKUP(I10,B5:C334,2,TRUE)</f>
        <v>21.6</v>
      </c>
      <c r="K10" s="110">
        <f>J10/Sheet1!D29*Sheet1!D75</f>
        <v>2.52</v>
      </c>
      <c r="L10" s="110">
        <f t="shared" si="2"/>
        <v>19.080000000000002</v>
      </c>
      <c r="O10" s="110">
        <f>Sheet1!F65</f>
        <v>0.5828908437916394</v>
      </c>
    </row>
    <row r="11" spans="1:15" ht="12.75">
      <c r="A11">
        <v>0.7</v>
      </c>
      <c r="B11" s="110">
        <f t="shared" si="1"/>
        <v>8.685616513457902</v>
      </c>
      <c r="C11" s="110">
        <f>A11*Sheet1!D29</f>
        <v>8.399999999999999</v>
      </c>
      <c r="E11" s="110">
        <f t="shared" si="0"/>
        <v>0.28561651345790323</v>
      </c>
      <c r="H11">
        <v>4</v>
      </c>
      <c r="I11" s="111">
        <f>(0.5*Sheet1!D73*(3.141593*((Sheet1!D7/2)*(Sheet1!D7/2)))*(H11*H11*H11)*(Sheet1!D74/100))</f>
        <v>37.09593014399999</v>
      </c>
      <c r="J11" s="110">
        <f>VLOOKUP(I11,B5:C334,2,TRUE)</f>
        <v>32.400000000000006</v>
      </c>
      <c r="K11" s="110">
        <f>J11/Sheet1!D29*Sheet1!D75</f>
        <v>3.7800000000000007</v>
      </c>
      <c r="L11" s="110">
        <f t="shared" si="2"/>
        <v>28.620000000000005</v>
      </c>
      <c r="O11" s="110">
        <f>Sheet1!F65</f>
        <v>0.5828908437916394</v>
      </c>
    </row>
    <row r="12" spans="1:15" ht="12.75">
      <c r="A12">
        <v>0.8</v>
      </c>
      <c r="B12" s="110">
        <f t="shared" si="1"/>
        <v>9.97305014002665</v>
      </c>
      <c r="C12" s="110">
        <f>A12*Sheet1!D29</f>
        <v>9.600000000000001</v>
      </c>
      <c r="E12" s="110">
        <f t="shared" si="0"/>
        <v>0.37305014002664927</v>
      </c>
      <c r="H12">
        <v>4.5</v>
      </c>
      <c r="I12" s="111">
        <f>(0.5*Sheet1!D73*(3.141593*((Sheet1!D7/2)*(Sheet1!D7/2)))*(H12*H12*H12)*(Sheet1!D74/100))</f>
        <v>52.818228662062495</v>
      </c>
      <c r="J12" s="110">
        <f>VLOOKUP(I12,B5:C334,2,TRUE)</f>
        <v>44.400000000000006</v>
      </c>
      <c r="K12" s="110">
        <f>J12/Sheet1!D29*Sheet1!D75</f>
        <v>5.180000000000001</v>
      </c>
      <c r="L12" s="110">
        <f t="shared" si="2"/>
        <v>39.220000000000006</v>
      </c>
      <c r="O12" s="110">
        <f>Sheet1!F65</f>
        <v>0.5828908437916394</v>
      </c>
    </row>
    <row r="13" spans="1:15" ht="12.75">
      <c r="A13">
        <v>0.9</v>
      </c>
      <c r="B13" s="110">
        <f t="shared" si="1"/>
        <v>11.272141583471228</v>
      </c>
      <c r="C13" s="110">
        <f>A13*Sheet1!D29</f>
        <v>10.8</v>
      </c>
      <c r="E13" s="110">
        <f t="shared" si="0"/>
        <v>0.4721415834712279</v>
      </c>
      <c r="H13">
        <v>5</v>
      </c>
      <c r="I13" s="111">
        <f>(0.5*Sheet1!D73*(3.141593*((Sheet1!D7/2)*(Sheet1!D7/2)))*(H13*H13*H13)*(Sheet1!D74/100))</f>
        <v>72.4529885625</v>
      </c>
      <c r="J13" s="110">
        <f>VLOOKUP(I13,B5:C334,2,TRUE)</f>
        <v>57.599999999999994</v>
      </c>
      <c r="K13" s="110">
        <f>J13/Sheet1!D29*Sheet1!D75</f>
        <v>6.72</v>
      </c>
      <c r="L13" s="110">
        <f t="shared" si="2"/>
        <v>50.879999999999995</v>
      </c>
      <c r="O13" s="110">
        <f>Sheet1!F65</f>
        <v>0.5828908437916394</v>
      </c>
    </row>
    <row r="14" spans="1:15" ht="12.75">
      <c r="A14">
        <v>1</v>
      </c>
      <c r="B14" s="110">
        <f t="shared" si="1"/>
        <v>12.58289084379164</v>
      </c>
      <c r="C14" s="110">
        <f>A14*Sheet1!D29</f>
        <v>12</v>
      </c>
      <c r="E14" s="110">
        <f t="shared" si="0"/>
        <v>0.5828908437916394</v>
      </c>
      <c r="H14">
        <v>5.5</v>
      </c>
      <c r="I14" s="111">
        <f>(0.5*Sheet1!D73*(3.141593*((Sheet1!D7/2)*(Sheet1!D7/2)))*(H14*H14*H14)*(Sheet1!D74/100))</f>
        <v>96.4349277766875</v>
      </c>
      <c r="J14" s="110">
        <f>VLOOKUP(I14,B5:C334,2,TRUE)</f>
        <v>73.19999999999999</v>
      </c>
      <c r="K14" s="110">
        <f>J14/Sheet1!D29*Sheet1!D75</f>
        <v>8.539999999999997</v>
      </c>
      <c r="L14" s="110">
        <f t="shared" si="2"/>
        <v>64.66</v>
      </c>
      <c r="O14" s="110">
        <f>Sheet1!F65</f>
        <v>0.5828908437916394</v>
      </c>
    </row>
    <row r="15" spans="1:15" ht="12.75">
      <c r="A15">
        <v>1.1</v>
      </c>
      <c r="B15" s="110">
        <f t="shared" si="1"/>
        <v>13.905297920987884</v>
      </c>
      <c r="C15" s="110">
        <f>A15*Sheet1!D29</f>
        <v>13.200000000000001</v>
      </c>
      <c r="E15" s="110">
        <f t="shared" si="0"/>
        <v>0.7052979209878837</v>
      </c>
      <c r="H15">
        <v>6</v>
      </c>
      <c r="I15" s="111">
        <f>(0.5*Sheet1!D73*(3.141593*((Sheet1!D7/2)*(Sheet1!D7/2)))*(H15*H15*H15)*(Sheet1!D74/100))</f>
        <v>125.19876423599999</v>
      </c>
      <c r="J15" s="110">
        <f>VLOOKUP(I15,B5:C334,2,TRUE)</f>
        <v>91.19999999999999</v>
      </c>
      <c r="K15" s="110">
        <f>J15/Sheet1!D29*Sheet1!D75</f>
        <v>10.639999999999997</v>
      </c>
      <c r="L15" s="110">
        <f t="shared" si="2"/>
        <v>80.55999999999999</v>
      </c>
      <c r="O15" s="110">
        <f>Sheet1!F65</f>
        <v>0.5828908437916394</v>
      </c>
    </row>
    <row r="16" spans="1:15" ht="12.75">
      <c r="A16">
        <v>1.2</v>
      </c>
      <c r="B16" s="110">
        <f t="shared" si="1"/>
        <v>15.239362815059959</v>
      </c>
      <c r="C16" s="110">
        <f>A16*Sheet1!D29</f>
        <v>14.399999999999999</v>
      </c>
      <c r="E16" s="110">
        <f t="shared" si="0"/>
        <v>0.8393628150599607</v>
      </c>
      <c r="H16">
        <v>6.5</v>
      </c>
      <c r="I16" s="111">
        <f>(0.5*Sheet1!D73*(3.141593*((Sheet1!D7/2)*(Sheet1!D7/2)))*(H16*H16*H16)*(Sheet1!D74/100))</f>
        <v>159.1792158718125</v>
      </c>
      <c r="J16" s="110">
        <f>VLOOKUP(I16,B5:C334,2,TRUE)</f>
        <v>109.19999999999999</v>
      </c>
      <c r="K16" s="110">
        <f>J16/Sheet1!D29*Sheet1!D75</f>
        <v>12.739999999999998</v>
      </c>
      <c r="L16" s="110">
        <f t="shared" si="2"/>
        <v>96.46</v>
      </c>
      <c r="O16" s="110">
        <f>Sheet1!F65</f>
        <v>0.5828908437916394</v>
      </c>
    </row>
    <row r="17" spans="1:15" ht="12.75">
      <c r="A17">
        <v>1.3</v>
      </c>
      <c r="B17" s="110">
        <f t="shared" si="1"/>
        <v>16.585085526007873</v>
      </c>
      <c r="C17" s="110">
        <f>A17*Sheet1!D29</f>
        <v>15.600000000000001</v>
      </c>
      <c r="E17" s="110">
        <f t="shared" si="0"/>
        <v>0.9850855260078706</v>
      </c>
      <c r="H17">
        <v>7</v>
      </c>
      <c r="I17" s="111">
        <f>(0.5*Sheet1!D73*(3.141593*((Sheet1!D7/2)*(Sheet1!D7/2)))*(H17*H17*H17)*(Sheet1!D74/100))</f>
        <v>198.81100061549998</v>
      </c>
      <c r="J17" s="110">
        <f>VLOOKUP(I17,B5:C334,2,TRUE)</f>
        <v>129.60000000000002</v>
      </c>
      <c r="K17" s="110">
        <f>J17/Sheet1!D29*Sheet1!D75</f>
        <v>15.120000000000003</v>
      </c>
      <c r="L17" s="110">
        <f t="shared" si="2"/>
        <v>114.48000000000002</v>
      </c>
      <c r="O17" s="110">
        <f>Sheet1!F65</f>
        <v>0.5828908437916394</v>
      </c>
    </row>
    <row r="18" spans="1:15" ht="12.75">
      <c r="A18">
        <v>1.4</v>
      </c>
      <c r="B18" s="110">
        <f t="shared" si="1"/>
        <v>17.94246605383161</v>
      </c>
      <c r="C18" s="110">
        <f>A18*Sheet1!D29</f>
        <v>16.799999999999997</v>
      </c>
      <c r="E18" s="110">
        <f t="shared" si="0"/>
        <v>1.142466053831613</v>
      </c>
      <c r="H18">
        <v>7.5</v>
      </c>
      <c r="I18" s="111">
        <f>(0.5*Sheet1!D73*(3.141593*((Sheet1!D7/2)*(Sheet1!D7/2)))*(H18*H18*H18)*(Sheet1!D74/100))</f>
        <v>244.52883639843748</v>
      </c>
      <c r="J18" s="110">
        <f>VLOOKUP(I18,B5:C334,2,TRUE)</f>
        <v>151.2</v>
      </c>
      <c r="K18" s="110">
        <f>J18/Sheet1!D29*Sheet1!D75</f>
        <v>17.639999999999997</v>
      </c>
      <c r="L18" s="110">
        <f t="shared" si="2"/>
        <v>133.56</v>
      </c>
      <c r="O18" s="110">
        <f>Sheet1!F65</f>
        <v>0.5828908437916394</v>
      </c>
    </row>
    <row r="19" spans="1:15" ht="12.75">
      <c r="A19">
        <v>1.5</v>
      </c>
      <c r="B19" s="110">
        <f t="shared" si="1"/>
        <v>19.311504398531188</v>
      </c>
      <c r="C19" s="110">
        <f>A19*Sheet1!D29</f>
        <v>18</v>
      </c>
      <c r="E19" s="110">
        <f t="shared" si="0"/>
        <v>1.3115043985311885</v>
      </c>
      <c r="H19">
        <v>8</v>
      </c>
      <c r="I19" s="111">
        <f>(0.5*Sheet1!D73*(3.141593*((Sheet1!D7/2)*(Sheet1!D7/2)))*(H19*H19*H19)*(Sheet1!D74/100))</f>
        <v>296.76744115199995</v>
      </c>
      <c r="J19" s="110">
        <f>VLOOKUP(I19,B5:C334,2,TRUE)</f>
        <v>174</v>
      </c>
      <c r="K19" s="110">
        <f>J19/Sheet1!D29*Sheet1!D75</f>
        <v>20.299999999999997</v>
      </c>
      <c r="L19" s="110">
        <f t="shared" si="2"/>
        <v>153.7</v>
      </c>
      <c r="O19" s="110">
        <f>Sheet1!F65</f>
        <v>0.5828908437916394</v>
      </c>
    </row>
    <row r="20" spans="1:15" ht="12.75">
      <c r="A20">
        <v>1.6</v>
      </c>
      <c r="B20" s="110">
        <f t="shared" si="1"/>
        <v>20.6922005601066</v>
      </c>
      <c r="C20" s="110">
        <f>A20*Sheet1!D29</f>
        <v>19.200000000000003</v>
      </c>
      <c r="E20" s="110">
        <f t="shared" si="0"/>
        <v>1.492200560106597</v>
      </c>
      <c r="H20">
        <v>8.5</v>
      </c>
      <c r="I20" s="111">
        <f>(0.5*Sheet1!D73*(3.141593*((Sheet1!D7/2)*(Sheet1!D7/2)))*(H20*H20*H20)*(Sheet1!D74/100))</f>
        <v>355.9615328075625</v>
      </c>
      <c r="J20" s="110">
        <f>VLOOKUP(I20,B5:C334,2,TRUE)</f>
        <v>196.79999999999998</v>
      </c>
      <c r="K20" s="110">
        <f>J20/Sheet1!D29*Sheet1!D75</f>
        <v>22.959999999999997</v>
      </c>
      <c r="L20" s="110">
        <f t="shared" si="2"/>
        <v>173.83999999999997</v>
      </c>
      <c r="O20" s="110">
        <f>Sheet1!F65</f>
        <v>0.5828908437916394</v>
      </c>
    </row>
    <row r="21" spans="1:15" ht="12.75">
      <c r="A21">
        <v>1.7</v>
      </c>
      <c r="B21" s="110">
        <f t="shared" si="1"/>
        <v>22.084554538557835</v>
      </c>
      <c r="C21" s="110">
        <f>A21*Sheet1!D29</f>
        <v>20.4</v>
      </c>
      <c r="E21" s="110">
        <f t="shared" si="0"/>
        <v>1.6845545385578375</v>
      </c>
      <c r="H21">
        <v>9</v>
      </c>
      <c r="I21" s="111">
        <f>(0.5*Sheet1!D73*(3.141593*((Sheet1!D7/2)*(Sheet1!D7/2)))*(H21*H21*H21)*(Sheet1!D74/100))</f>
        <v>422.54582929649996</v>
      </c>
      <c r="J21" s="110">
        <f>VLOOKUP(I21,B5:C334,2,TRUE)</f>
        <v>222</v>
      </c>
      <c r="K21" s="110">
        <f>J21/Sheet1!D29*Sheet1!D75</f>
        <v>25.9</v>
      </c>
      <c r="L21" s="110">
        <f t="shared" si="2"/>
        <v>196.1</v>
      </c>
      <c r="O21" s="110">
        <f>Sheet1!F65</f>
        <v>0.5828908437916394</v>
      </c>
    </row>
    <row r="22" spans="1:15" ht="12.75">
      <c r="A22">
        <v>1.8</v>
      </c>
      <c r="B22" s="110">
        <f t="shared" si="1"/>
        <v>23.48856633388491</v>
      </c>
      <c r="C22" s="110">
        <f>A22*Sheet1!D29</f>
        <v>21.6</v>
      </c>
      <c r="E22" s="110">
        <f t="shared" si="0"/>
        <v>1.8885663338849117</v>
      </c>
      <c r="H22">
        <v>9.5</v>
      </c>
      <c r="I22" s="111">
        <f>(0.5*Sheet1!D73*(3.141593*((Sheet1!D7/2)*(Sheet1!D7/2)))*(H22*H22*H22)*(Sheet1!D74/100))</f>
        <v>496.9550485501874</v>
      </c>
      <c r="J22" s="110">
        <f>VLOOKUP(I22,B5:C334,2,TRUE)</f>
        <v>246</v>
      </c>
      <c r="K22" s="110">
        <f>J22/Sheet1!D29*Sheet1!D75</f>
        <v>28.7</v>
      </c>
      <c r="L22" s="110">
        <f t="shared" si="2"/>
        <v>217.3</v>
      </c>
      <c r="O22" s="110">
        <f>Sheet1!F65</f>
        <v>0.5828908437916394</v>
      </c>
    </row>
    <row r="23" spans="1:15" ht="12.75">
      <c r="A23">
        <v>1.9</v>
      </c>
      <c r="B23" s="110">
        <f t="shared" si="1"/>
        <v>24.904235946087816</v>
      </c>
      <c r="C23" s="110">
        <f>A23*Sheet1!D29</f>
        <v>22.799999999999997</v>
      </c>
      <c r="E23" s="110">
        <f t="shared" si="0"/>
        <v>2.104235946087818</v>
      </c>
      <c r="H23">
        <v>10</v>
      </c>
      <c r="I23" s="111">
        <f>(0.5*Sheet1!D73*(3.141593*((Sheet1!D7/2)*(Sheet1!D7/2)))*(H23*H23*H23)*(Sheet1!D74/100))</f>
        <v>579.6239085</v>
      </c>
      <c r="J23" s="110">
        <f>VLOOKUP(I23,B5:C334,2,TRUE)</f>
        <v>270</v>
      </c>
      <c r="K23" s="110">
        <f>J23/Sheet1!D29*Sheet1!D75</f>
        <v>31.499999999999996</v>
      </c>
      <c r="L23" s="110">
        <f t="shared" si="2"/>
        <v>238.5</v>
      </c>
      <c r="O23" s="110">
        <f>Sheet1!F65</f>
        <v>0.5828908437916394</v>
      </c>
    </row>
    <row r="24" spans="1:15" ht="12.75">
      <c r="A24">
        <v>2</v>
      </c>
      <c r="B24" s="110">
        <f t="shared" si="1"/>
        <v>26.331563375166557</v>
      </c>
      <c r="C24" s="110">
        <f>A24*Sheet1!D29</f>
        <v>24</v>
      </c>
      <c r="E24" s="110">
        <f t="shared" si="0"/>
        <v>2.3315633751665574</v>
      </c>
      <c r="H24">
        <v>10.5</v>
      </c>
      <c r="I24" s="111">
        <f>(0.5*Sheet1!D73*(3.141593*((Sheet1!D7/2)*(Sheet1!D7/2)))*(H24*H24*H24)*(Sheet1!D74/100))</f>
        <v>670.9871270773125</v>
      </c>
      <c r="J24" s="110">
        <f>VLOOKUP(I24,B5:C334,2,TRUE)</f>
        <v>300</v>
      </c>
      <c r="K24" s="110">
        <f>J24/Sheet1!D29*Sheet1!D75</f>
        <v>35</v>
      </c>
      <c r="L24" s="110">
        <f t="shared" si="2"/>
        <v>265</v>
      </c>
      <c r="O24" s="110">
        <f>Sheet1!F65</f>
        <v>0.5828908437916394</v>
      </c>
    </row>
    <row r="25" spans="1:15" ht="12.75">
      <c r="A25">
        <v>2.1</v>
      </c>
      <c r="B25" s="110">
        <f t="shared" si="1"/>
        <v>27.770548621121133</v>
      </c>
      <c r="C25" s="110">
        <f>A25*Sheet1!D29</f>
        <v>25.200000000000003</v>
      </c>
      <c r="E25" s="110">
        <f t="shared" si="0"/>
        <v>2.5705486211211297</v>
      </c>
      <c r="H25">
        <v>11</v>
      </c>
      <c r="I25" s="111">
        <f>(0.5*Sheet1!D73*(3.141593*((Sheet1!D7/2)*(Sheet1!D7/2)))*(H25*H25*H25)*(Sheet1!D74/100))</f>
        <v>771.4794222135</v>
      </c>
      <c r="J25" s="110">
        <f>VLOOKUP(I25,B5:C334,2,TRUE)</f>
        <v>330</v>
      </c>
      <c r="K25" s="110">
        <f>J25/Sheet1!D29*Sheet1!D75</f>
        <v>38.5</v>
      </c>
      <c r="L25" s="110">
        <f t="shared" si="2"/>
        <v>291.5</v>
      </c>
      <c r="O25" s="110">
        <f>Sheet1!F65</f>
        <v>0.5828908437916394</v>
      </c>
    </row>
    <row r="26" spans="1:15" ht="12.75">
      <c r="A26">
        <v>2.2</v>
      </c>
      <c r="B26" s="110">
        <f t="shared" si="1"/>
        <v>29.221191683951538</v>
      </c>
      <c r="C26" s="110">
        <f>A26*Sheet1!D29</f>
        <v>26.400000000000002</v>
      </c>
      <c r="E26" s="110">
        <f t="shared" si="0"/>
        <v>2.8211916839515347</v>
      </c>
      <c r="H26">
        <v>11.5</v>
      </c>
      <c r="I26" s="111">
        <f>(0.5*Sheet1!D73*(3.141593*((Sheet1!D7/2)*(Sheet1!D7/2)))*(H26*H26*H26)*(Sheet1!D74/100))</f>
        <v>881.5355118399374</v>
      </c>
      <c r="J26" s="110">
        <f>VLOOKUP(I26,B5:C334,2,TRUE)</f>
        <v>354</v>
      </c>
      <c r="K26" s="110">
        <f>J26/Sheet1!D29*Sheet1!D75</f>
        <v>41.3</v>
      </c>
      <c r="L26" s="110">
        <f t="shared" si="2"/>
        <v>312.7</v>
      </c>
      <c r="O26" s="110">
        <f>Sheet1!F65</f>
        <v>0.5828908437916394</v>
      </c>
    </row>
    <row r="27" spans="1:15" ht="12.75">
      <c r="A27">
        <v>2.3</v>
      </c>
      <c r="B27" s="110">
        <f t="shared" si="1"/>
        <v>30.68349256365777</v>
      </c>
      <c r="C27" s="110">
        <f>A27*Sheet1!D29</f>
        <v>27.599999999999998</v>
      </c>
      <c r="E27" s="110">
        <f t="shared" si="0"/>
        <v>3.0834925636577717</v>
      </c>
      <c r="H27">
        <v>12</v>
      </c>
      <c r="I27" s="111">
        <f>(0.5*Sheet1!D73*(3.141593*((Sheet1!D7/2)*(Sheet1!D7/2)))*(H27*H27*H27)*(Sheet1!D74/100))</f>
        <v>1001.5901138879999</v>
      </c>
      <c r="J27" s="110">
        <f>VLOOKUP(I27,B5:C334,2,TRUE)</f>
        <v>384</v>
      </c>
      <c r="K27" s="110">
        <f>J27/Sheet1!D29*Sheet1!D75</f>
        <v>44.8</v>
      </c>
      <c r="L27" s="110">
        <f t="shared" si="2"/>
        <v>339.2</v>
      </c>
      <c r="O27" s="110">
        <f>Sheet1!F65</f>
        <v>0.5828908437916394</v>
      </c>
    </row>
    <row r="28" spans="1:15" ht="12.75">
      <c r="A28">
        <v>2.4</v>
      </c>
      <c r="B28" s="110">
        <f t="shared" si="1"/>
        <v>32.15745126023984</v>
      </c>
      <c r="C28" s="110">
        <f>A28*Sheet1!D29</f>
        <v>28.799999999999997</v>
      </c>
      <c r="E28" s="110">
        <f t="shared" si="0"/>
        <v>3.3574512602398427</v>
      </c>
      <c r="I28" s="111"/>
      <c r="O28" s="110">
        <f>Sheet1!F65</f>
        <v>0.5828908437916394</v>
      </c>
    </row>
    <row r="29" spans="1:15" ht="12.75">
      <c r="A29">
        <v>2.5</v>
      </c>
      <c r="B29" s="110">
        <f t="shared" si="1"/>
        <v>33.643067773697744</v>
      </c>
      <c r="C29" s="110">
        <f>A29*Sheet1!D29</f>
        <v>30</v>
      </c>
      <c r="E29" s="110">
        <f t="shared" si="0"/>
        <v>3.643067773697746</v>
      </c>
      <c r="I29" s="111"/>
      <c r="O29" s="110">
        <f>Sheet1!F65</f>
        <v>0.5828908437916394</v>
      </c>
    </row>
    <row r="30" spans="1:15" ht="12.75">
      <c r="A30">
        <v>2.6</v>
      </c>
      <c r="B30" s="110">
        <f t="shared" si="1"/>
        <v>35.14034210403148</v>
      </c>
      <c r="C30" s="110">
        <f>A30*Sheet1!D29</f>
        <v>31.200000000000003</v>
      </c>
      <c r="E30" s="110">
        <f t="shared" si="0"/>
        <v>3.9403421040314823</v>
      </c>
      <c r="I30" s="111"/>
      <c r="O30" s="110">
        <f>Sheet1!F65</f>
        <v>0.5828908437916394</v>
      </c>
    </row>
    <row r="31" spans="1:15" ht="12.75">
      <c r="A31">
        <v>2.7</v>
      </c>
      <c r="B31" s="110">
        <f t="shared" si="1"/>
        <v>36.64927425124106</v>
      </c>
      <c r="C31" s="110">
        <f>A31*Sheet1!D29</f>
        <v>32.400000000000006</v>
      </c>
      <c r="E31" s="110">
        <f t="shared" si="0"/>
        <v>4.249274251241052</v>
      </c>
      <c r="I31" s="111"/>
      <c r="O31" s="110">
        <f>Sheet1!F65</f>
        <v>0.5828908437916394</v>
      </c>
    </row>
    <row r="32" spans="1:15" ht="12.75">
      <c r="A32">
        <v>2.8</v>
      </c>
      <c r="B32" s="110">
        <f t="shared" si="1"/>
        <v>38.16986421532645</v>
      </c>
      <c r="C32" s="110">
        <f>A32*Sheet1!D29</f>
        <v>33.599999999999994</v>
      </c>
      <c r="E32" s="110">
        <f t="shared" si="0"/>
        <v>4.569864215326452</v>
      </c>
      <c r="I32" s="111"/>
      <c r="O32" s="110">
        <f>Sheet1!F65</f>
        <v>0.5828908437916394</v>
      </c>
    </row>
    <row r="33" spans="1:15" ht="12.75">
      <c r="A33">
        <v>2.9</v>
      </c>
      <c r="B33" s="110">
        <f t="shared" si="1"/>
        <v>39.702111996287684</v>
      </c>
      <c r="C33" s="110">
        <f>A33*Sheet1!D29</f>
        <v>34.8</v>
      </c>
      <c r="E33" s="110">
        <f t="shared" si="0"/>
        <v>4.902111996287687</v>
      </c>
      <c r="I33" s="111"/>
      <c r="O33" s="110">
        <f>Sheet1!F65</f>
        <v>0.5828908437916394</v>
      </c>
    </row>
    <row r="34" spans="1:15" ht="12.75">
      <c r="A34">
        <v>3</v>
      </c>
      <c r="B34" s="110">
        <f t="shared" si="1"/>
        <v>41.24601759412475</v>
      </c>
      <c r="C34" s="110">
        <f>A34*Sheet1!D29</f>
        <v>36</v>
      </c>
      <c r="E34" s="110">
        <f t="shared" si="0"/>
        <v>5.246017594124754</v>
      </c>
      <c r="I34" s="111"/>
      <c r="O34" s="110">
        <f>Sheet1!F65</f>
        <v>0.5828908437916394</v>
      </c>
    </row>
    <row r="35" spans="1:15" ht="12.75">
      <c r="A35">
        <v>3.1</v>
      </c>
      <c r="B35" s="110">
        <f t="shared" si="1"/>
        <v>42.80158100883766</v>
      </c>
      <c r="C35" s="110">
        <f>A35*Sheet1!D29</f>
        <v>37.2</v>
      </c>
      <c r="E35" s="110">
        <f t="shared" si="0"/>
        <v>5.6015810088376545</v>
      </c>
      <c r="O35" s="110">
        <f>Sheet1!F65</f>
        <v>0.5828908437916394</v>
      </c>
    </row>
    <row r="36" spans="1:15" ht="12.75">
      <c r="A36">
        <v>3.2</v>
      </c>
      <c r="B36" s="110">
        <f t="shared" si="1"/>
        <v>44.36880224042639</v>
      </c>
      <c r="C36" s="110">
        <f>A36*Sheet1!D29</f>
        <v>38.400000000000006</v>
      </c>
      <c r="E36" s="110">
        <f t="shared" si="0"/>
        <v>5.968802240426388</v>
      </c>
      <c r="O36" s="110">
        <f>Sheet1!F65</f>
        <v>0.5828908437916394</v>
      </c>
    </row>
    <row r="37" spans="1:15" ht="12.75">
      <c r="A37">
        <v>3.3</v>
      </c>
      <c r="B37" s="110">
        <f t="shared" si="1"/>
        <v>45.94768128889095</v>
      </c>
      <c r="C37" s="110">
        <f>A37*Sheet1!D29</f>
        <v>39.599999999999994</v>
      </c>
      <c r="E37" s="110">
        <f t="shared" si="0"/>
        <v>6.347681288890952</v>
      </c>
      <c r="O37" s="110">
        <f>Sheet1!F65</f>
        <v>0.5828908437916394</v>
      </c>
    </row>
    <row r="38" spans="1:15" ht="12.75">
      <c r="A38">
        <v>3.4</v>
      </c>
      <c r="B38" s="110">
        <f t="shared" si="1"/>
        <v>47.538218154231345</v>
      </c>
      <c r="C38" s="110">
        <f>A38*Sheet1!D29</f>
        <v>40.8</v>
      </c>
      <c r="E38" s="110">
        <f t="shared" si="0"/>
        <v>6.73821815423135</v>
      </c>
      <c r="O38" s="110">
        <f>Sheet1!F65</f>
        <v>0.5828908437916394</v>
      </c>
    </row>
    <row r="39" spans="1:15" ht="12.75">
      <c r="A39">
        <v>3.5</v>
      </c>
      <c r="B39" s="110">
        <f t="shared" si="1"/>
        <v>49.14041283644758</v>
      </c>
      <c r="C39" s="110">
        <f>A39*Sheet1!D29</f>
        <v>42</v>
      </c>
      <c r="E39" s="110">
        <f t="shared" si="0"/>
        <v>7.140412836447582</v>
      </c>
      <c r="O39" s="110">
        <f>Sheet1!F65</f>
        <v>0.5828908437916394</v>
      </c>
    </row>
    <row r="40" spans="1:15" ht="12.75">
      <c r="A40">
        <v>3.6</v>
      </c>
      <c r="B40" s="110">
        <f t="shared" si="1"/>
        <v>50.75426533553965</v>
      </c>
      <c r="C40" s="110">
        <f>A40*Sheet1!D29</f>
        <v>43.2</v>
      </c>
      <c r="E40" s="110">
        <f t="shared" si="0"/>
        <v>7.554265335539647</v>
      </c>
      <c r="O40" s="110">
        <f>Sheet1!F65</f>
        <v>0.5828908437916394</v>
      </c>
    </row>
    <row r="41" spans="1:15" ht="12.75">
      <c r="A41">
        <v>3.7</v>
      </c>
      <c r="B41" s="110">
        <f t="shared" si="1"/>
        <v>52.37977565150755</v>
      </c>
      <c r="C41" s="110">
        <f>A41*Sheet1!D29</f>
        <v>44.400000000000006</v>
      </c>
      <c r="E41" s="110">
        <f t="shared" si="0"/>
        <v>7.979775651507544</v>
      </c>
      <c r="O41" s="110">
        <f>Sheet1!F65</f>
        <v>0.5828908437916394</v>
      </c>
    </row>
    <row r="42" spans="1:15" ht="12.75">
      <c r="A42">
        <v>3.8</v>
      </c>
      <c r="B42" s="110">
        <f t="shared" si="1"/>
        <v>54.01694378435127</v>
      </c>
      <c r="C42" s="110">
        <f>A42*Sheet1!D29</f>
        <v>45.599999999999994</v>
      </c>
      <c r="E42" s="110">
        <f t="shared" si="0"/>
        <v>8.416943784351272</v>
      </c>
      <c r="O42" s="110">
        <f>Sheet1!F65</f>
        <v>0.5828908437916394</v>
      </c>
    </row>
    <row r="43" spans="1:15" ht="12.75">
      <c r="A43">
        <v>3.9</v>
      </c>
      <c r="B43" s="110">
        <f t="shared" si="1"/>
        <v>55.665769734070835</v>
      </c>
      <c r="C43" s="110">
        <f>A43*Sheet1!D29</f>
        <v>46.8</v>
      </c>
      <c r="E43" s="110">
        <f t="shared" si="0"/>
        <v>8.865769734070835</v>
      </c>
      <c r="O43" s="110">
        <f>Sheet1!F65</f>
        <v>0.5828908437916394</v>
      </c>
    </row>
    <row r="44" spans="1:15" ht="12.75">
      <c r="A44">
        <v>4</v>
      </c>
      <c r="B44" s="110">
        <f t="shared" si="1"/>
        <v>57.326253500666226</v>
      </c>
      <c r="C44" s="110">
        <f>A44*Sheet1!D29</f>
        <v>48</v>
      </c>
      <c r="E44" s="110">
        <f t="shared" si="0"/>
        <v>9.32625350066623</v>
      </c>
      <c r="O44" s="110">
        <f>Sheet1!F65</f>
        <v>0.5828908437916394</v>
      </c>
    </row>
    <row r="45" spans="1:15" ht="12.75">
      <c r="A45">
        <v>4.1</v>
      </c>
      <c r="B45" s="110">
        <f t="shared" si="1"/>
        <v>58.99839508413746</v>
      </c>
      <c r="C45" s="110">
        <f>A45*Sheet1!D29</f>
        <v>49.199999999999996</v>
      </c>
      <c r="E45" s="110">
        <f t="shared" si="0"/>
        <v>9.798395084137457</v>
      </c>
      <c r="O45" s="110">
        <f>Sheet1!F65</f>
        <v>0.5828908437916394</v>
      </c>
    </row>
    <row r="46" spans="1:15" ht="12.75">
      <c r="A46">
        <v>4.2</v>
      </c>
      <c r="B46" s="110">
        <f t="shared" si="1"/>
        <v>60.682194484484526</v>
      </c>
      <c r="C46" s="110">
        <f>A46*Sheet1!D29</f>
        <v>50.400000000000006</v>
      </c>
      <c r="E46" s="110">
        <f t="shared" si="0"/>
        <v>10.282194484484519</v>
      </c>
      <c r="O46" s="110">
        <f>Sheet1!F65</f>
        <v>0.5828908437916394</v>
      </c>
    </row>
    <row r="47" spans="1:15" ht="12.75">
      <c r="A47">
        <v>4.3</v>
      </c>
      <c r="B47" s="110">
        <f t="shared" si="1"/>
        <v>62.37765170170741</v>
      </c>
      <c r="C47" s="110">
        <f>A47*Sheet1!D29</f>
        <v>51.599999999999994</v>
      </c>
      <c r="E47" s="110">
        <f t="shared" si="0"/>
        <v>10.777651701707411</v>
      </c>
      <c r="O47" s="110">
        <f>Sheet1!F65</f>
        <v>0.5828908437916394</v>
      </c>
    </row>
    <row r="48" spans="1:15" ht="12.75">
      <c r="A48">
        <v>4.4</v>
      </c>
      <c r="B48" s="110">
        <f t="shared" si="1"/>
        <v>64.08476673580614</v>
      </c>
      <c r="C48" s="110">
        <f>A48*Sheet1!D29</f>
        <v>52.800000000000004</v>
      </c>
      <c r="E48" s="110">
        <f t="shared" si="0"/>
        <v>11.284766735806139</v>
      </c>
      <c r="O48" s="110">
        <f>Sheet1!F65</f>
        <v>0.5828908437916394</v>
      </c>
    </row>
    <row r="49" spans="1:15" ht="12.75">
      <c r="A49">
        <v>4.5</v>
      </c>
      <c r="B49" s="110">
        <f t="shared" si="1"/>
        <v>65.8035395867807</v>
      </c>
      <c r="C49" s="110">
        <f>A49*Sheet1!D29</f>
        <v>54</v>
      </c>
      <c r="E49" s="110">
        <f t="shared" si="0"/>
        <v>11.803539586780698</v>
      </c>
      <c r="O49" s="110">
        <f>Sheet1!F65</f>
        <v>0.5828908437916394</v>
      </c>
    </row>
    <row r="50" spans="1:15" ht="12.75">
      <c r="A50">
        <v>4.6</v>
      </c>
      <c r="B50" s="110">
        <f t="shared" si="1"/>
        <v>67.53397025463109</v>
      </c>
      <c r="C50" s="110">
        <f>A50*Sheet1!D29</f>
        <v>55.199999999999996</v>
      </c>
      <c r="E50" s="110">
        <f t="shared" si="0"/>
        <v>12.333970254631087</v>
      </c>
      <c r="O50" s="110">
        <f>Sheet1!F65</f>
        <v>0.5828908437916394</v>
      </c>
    </row>
    <row r="51" spans="1:15" ht="12.75">
      <c r="A51">
        <v>4.7</v>
      </c>
      <c r="B51" s="110">
        <f t="shared" si="1"/>
        <v>69.27605873935732</v>
      </c>
      <c r="C51" s="110">
        <f>A51*Sheet1!D29</f>
        <v>56.400000000000006</v>
      </c>
      <c r="E51" s="110">
        <f t="shared" si="0"/>
        <v>12.876058739357315</v>
      </c>
      <c r="O51" s="110">
        <f>Sheet1!F65</f>
        <v>0.5828908437916394</v>
      </c>
    </row>
    <row r="52" spans="1:15" ht="12.75">
      <c r="A52">
        <v>4.8</v>
      </c>
      <c r="B52" s="110">
        <f t="shared" si="1"/>
        <v>71.02980504095936</v>
      </c>
      <c r="C52" s="110">
        <f>A52*Sheet1!D29</f>
        <v>57.599999999999994</v>
      </c>
      <c r="E52" s="110">
        <f t="shared" si="0"/>
        <v>13.429805040959371</v>
      </c>
      <c r="O52" s="110">
        <f>Sheet1!F65</f>
        <v>0.5828908437916394</v>
      </c>
    </row>
    <row r="53" spans="1:15" ht="12.75">
      <c r="A53">
        <v>4.9</v>
      </c>
      <c r="B53" s="110">
        <f t="shared" si="1"/>
        <v>72.79520915943726</v>
      </c>
      <c r="C53" s="110">
        <f>A53*Sheet1!D29</f>
        <v>58.800000000000004</v>
      </c>
      <c r="E53" s="110">
        <f t="shared" si="0"/>
        <v>13.995209159437264</v>
      </c>
      <c r="O53" s="110">
        <f>Sheet1!F65</f>
        <v>0.5828908437916394</v>
      </c>
    </row>
    <row r="54" spans="1:15" ht="12.75">
      <c r="A54">
        <v>5</v>
      </c>
      <c r="B54" s="110">
        <f t="shared" si="1"/>
        <v>74.57227109479098</v>
      </c>
      <c r="C54" s="110">
        <f>A54*Sheet1!D29</f>
        <v>60</v>
      </c>
      <c r="E54" s="110">
        <f t="shared" si="0"/>
        <v>14.572271094790985</v>
      </c>
      <c r="O54" s="110">
        <f>Sheet1!F65</f>
        <v>0.5828908437916394</v>
      </c>
    </row>
    <row r="55" spans="1:15" ht="12.75">
      <c r="A55">
        <v>5.1</v>
      </c>
      <c r="B55" s="110">
        <f t="shared" si="1"/>
        <v>76.36099084702053</v>
      </c>
      <c r="C55" s="110">
        <f>A55*Sheet1!D29</f>
        <v>61.199999999999996</v>
      </c>
      <c r="E55" s="110">
        <f t="shared" si="0"/>
        <v>15.160990847020539</v>
      </c>
      <c r="O55" s="110">
        <f>Sheet1!F65</f>
        <v>0.5828908437916394</v>
      </c>
    </row>
    <row r="56" spans="1:15" ht="12.75">
      <c r="A56">
        <v>5.2</v>
      </c>
      <c r="B56" s="110">
        <f t="shared" si="1"/>
        <v>78.16136841612594</v>
      </c>
      <c r="C56" s="110">
        <f>A56*Sheet1!D29</f>
        <v>62.400000000000006</v>
      </c>
      <c r="E56" s="110">
        <f t="shared" si="0"/>
        <v>15.76136841612593</v>
      </c>
      <c r="O56" s="110">
        <f>Sheet1!F65</f>
        <v>0.5828908437916394</v>
      </c>
    </row>
    <row r="57" spans="1:15" ht="12.75">
      <c r="A57">
        <v>5.3</v>
      </c>
      <c r="B57" s="110">
        <f t="shared" si="1"/>
        <v>79.97340380210714</v>
      </c>
      <c r="C57" s="110">
        <f>A57*Sheet1!D29</f>
        <v>63.599999999999994</v>
      </c>
      <c r="E57" s="110">
        <f t="shared" si="0"/>
        <v>16.37340380210715</v>
      </c>
      <c r="O57" s="110">
        <f>Sheet1!F65</f>
        <v>0.5828908437916394</v>
      </c>
    </row>
    <row r="58" spans="1:15" ht="12.75">
      <c r="A58">
        <v>5.4</v>
      </c>
      <c r="B58" s="110">
        <f t="shared" si="1"/>
        <v>81.79709700496421</v>
      </c>
      <c r="C58" s="110">
        <f>A58*Sheet1!D29</f>
        <v>64.80000000000001</v>
      </c>
      <c r="E58" s="110">
        <f t="shared" si="0"/>
        <v>16.997097004964207</v>
      </c>
      <c r="O58" s="110">
        <f>Sheet1!F65</f>
        <v>0.5828908437916394</v>
      </c>
    </row>
    <row r="59" spans="1:15" ht="12.75">
      <c r="A59">
        <v>5.5</v>
      </c>
      <c r="B59" s="110">
        <f t="shared" si="1"/>
        <v>83.63244802469708</v>
      </c>
      <c r="C59" s="110">
        <f>A59*Sheet1!D29</f>
        <v>66</v>
      </c>
      <c r="E59" s="110">
        <f t="shared" si="0"/>
        <v>17.63244802469709</v>
      </c>
      <c r="O59" s="110">
        <f>Sheet1!F65</f>
        <v>0.5828908437916394</v>
      </c>
    </row>
    <row r="60" spans="1:15" ht="12.75">
      <c r="A60">
        <v>5.6</v>
      </c>
      <c r="B60" s="110">
        <f t="shared" si="1"/>
        <v>85.47945686130579</v>
      </c>
      <c r="C60" s="110">
        <f>A60*Sheet1!D29</f>
        <v>67.19999999999999</v>
      </c>
      <c r="E60" s="110">
        <f t="shared" si="0"/>
        <v>18.279456861305807</v>
      </c>
      <c r="O60" s="110">
        <f>Sheet1!F65</f>
        <v>0.5828908437916394</v>
      </c>
    </row>
    <row r="61" spans="1:15" ht="12.75">
      <c r="A61">
        <v>5.7</v>
      </c>
      <c r="B61" s="110">
        <f t="shared" si="1"/>
        <v>87.33812351479037</v>
      </c>
      <c r="C61" s="110">
        <f>A61*Sheet1!D29</f>
        <v>68.4</v>
      </c>
      <c r="E61" s="110">
        <f t="shared" si="0"/>
        <v>18.938123514790362</v>
      </c>
      <c r="O61" s="110">
        <f>Sheet1!F65</f>
        <v>0.5828908437916394</v>
      </c>
    </row>
    <row r="62" spans="1:15" ht="12.75">
      <c r="A62">
        <v>5.8</v>
      </c>
      <c r="B62" s="110">
        <f t="shared" si="1"/>
        <v>89.20844798515074</v>
      </c>
      <c r="C62" s="110">
        <f>A62*Sheet1!D29</f>
        <v>69.6</v>
      </c>
      <c r="E62" s="110">
        <f t="shared" si="0"/>
        <v>19.608447985150747</v>
      </c>
      <c r="O62" s="110">
        <f>Sheet1!F65</f>
        <v>0.5828908437916394</v>
      </c>
    </row>
    <row r="63" spans="1:15" ht="12.75">
      <c r="A63">
        <v>5.9</v>
      </c>
      <c r="B63" s="110">
        <f t="shared" si="1"/>
        <v>91.09043027238698</v>
      </c>
      <c r="C63" s="110">
        <f>A63*Sheet1!D29</f>
        <v>70.80000000000001</v>
      </c>
      <c r="E63" s="110">
        <f t="shared" si="0"/>
        <v>20.290430272386967</v>
      </c>
      <c r="O63" s="110">
        <f>Sheet1!F65</f>
        <v>0.5828908437916394</v>
      </c>
    </row>
    <row r="64" spans="1:15" ht="12.75">
      <c r="A64">
        <v>6</v>
      </c>
      <c r="B64" s="110">
        <f t="shared" si="1"/>
        <v>92.98407037649902</v>
      </c>
      <c r="C64" s="110">
        <f>A64*Sheet1!D29</f>
        <v>72</v>
      </c>
      <c r="E64" s="110">
        <f t="shared" si="0"/>
        <v>20.984070376499016</v>
      </c>
      <c r="O64" s="110">
        <f>Sheet1!F65</f>
        <v>0.5828908437916394</v>
      </c>
    </row>
    <row r="65" spans="1:15" ht="12.75">
      <c r="A65">
        <v>6.1</v>
      </c>
      <c r="B65" s="110">
        <f t="shared" si="1"/>
        <v>94.88936829748688</v>
      </c>
      <c r="C65" s="110">
        <f>A65*Sheet1!D29</f>
        <v>73.19999999999999</v>
      </c>
      <c r="E65" s="110">
        <f t="shared" si="0"/>
        <v>21.689368297486897</v>
      </c>
      <c r="O65" s="110">
        <f>Sheet1!F65</f>
        <v>0.5828908437916394</v>
      </c>
    </row>
    <row r="66" spans="1:15" ht="12.75">
      <c r="A66">
        <v>6.2</v>
      </c>
      <c r="B66" s="110">
        <f t="shared" si="1"/>
        <v>96.80632403535063</v>
      </c>
      <c r="C66" s="110">
        <f>A66*Sheet1!D29</f>
        <v>74.4</v>
      </c>
      <c r="E66" s="110">
        <f t="shared" si="0"/>
        <v>22.406324035350618</v>
      </c>
      <c r="O66" s="110">
        <f>Sheet1!F65</f>
        <v>0.5828908437916394</v>
      </c>
    </row>
    <row r="67" spans="1:15" ht="12.75">
      <c r="A67">
        <v>6.3</v>
      </c>
      <c r="B67" s="110">
        <f t="shared" si="1"/>
        <v>98.73493759009015</v>
      </c>
      <c r="C67" s="110">
        <f>A67*Sheet1!D29</f>
        <v>75.6</v>
      </c>
      <c r="E67" s="110">
        <f t="shared" si="0"/>
        <v>23.134937590090164</v>
      </c>
      <c r="O67" s="110">
        <f>Sheet1!F65</f>
        <v>0.5828908437916394</v>
      </c>
    </row>
    <row r="68" spans="1:15" ht="12.75">
      <c r="A68">
        <v>6.4</v>
      </c>
      <c r="B68" s="110">
        <f t="shared" si="1"/>
        <v>100.67520896170556</v>
      </c>
      <c r="C68" s="110">
        <f>A68*Sheet1!D29</f>
        <v>76.80000000000001</v>
      </c>
      <c r="E68" s="110">
        <f t="shared" si="0"/>
        <v>23.875208961705553</v>
      </c>
      <c r="O68" s="110">
        <f>Sheet1!F65</f>
        <v>0.5828908437916394</v>
      </c>
    </row>
    <row r="69" spans="1:15" ht="12.75">
      <c r="A69">
        <v>6.5</v>
      </c>
      <c r="B69" s="110">
        <f t="shared" si="1"/>
        <v>102.62713815019677</v>
      </c>
      <c r="C69" s="110">
        <f>A69*Sheet1!D29</f>
        <v>78</v>
      </c>
      <c r="E69" s="110">
        <f t="shared" si="0"/>
        <v>24.627138150196764</v>
      </c>
      <c r="O69" s="110">
        <f>Sheet1!F65</f>
        <v>0.5828908437916394</v>
      </c>
    </row>
    <row r="70" spans="1:15" ht="12.75">
      <c r="A70">
        <v>6.6</v>
      </c>
      <c r="B70" s="110">
        <f t="shared" si="1"/>
        <v>104.5907251555638</v>
      </c>
      <c r="C70" s="110">
        <f>A70*Sheet1!D29</f>
        <v>79.19999999999999</v>
      </c>
      <c r="E70" s="110">
        <f aca="true" t="shared" si="3" ref="E70:E133">(A70*A70)*O70</f>
        <v>25.390725155563807</v>
      </c>
      <c r="O70" s="110">
        <f>Sheet1!F65</f>
        <v>0.5828908437916394</v>
      </c>
    </row>
    <row r="71" spans="1:15" ht="12.75">
      <c r="A71">
        <v>6.7</v>
      </c>
      <c r="B71" s="110">
        <f t="shared" si="1"/>
        <v>106.5659699778067</v>
      </c>
      <c r="C71" s="110">
        <f>A71*Sheet1!D29</f>
        <v>80.4</v>
      </c>
      <c r="E71" s="110">
        <f t="shared" si="3"/>
        <v>26.16596997780669</v>
      </c>
      <c r="O71" s="110">
        <f>Sheet1!F65</f>
        <v>0.5828908437916394</v>
      </c>
    </row>
    <row r="72" spans="1:15" ht="12.75">
      <c r="A72">
        <v>6.8</v>
      </c>
      <c r="B72" s="110">
        <f aca="true" t="shared" si="4" ref="B72:B135">C72+E72</f>
        <v>108.5528726169254</v>
      </c>
      <c r="C72" s="110">
        <f>A72*Sheet1!D29</f>
        <v>81.6</v>
      </c>
      <c r="E72" s="110">
        <f t="shared" si="3"/>
        <v>26.9528726169254</v>
      </c>
      <c r="O72" s="110">
        <f>Sheet1!F65</f>
        <v>0.5828908437916394</v>
      </c>
    </row>
    <row r="73" spans="1:15" ht="12.75">
      <c r="A73">
        <v>6.9</v>
      </c>
      <c r="B73" s="110">
        <f t="shared" si="4"/>
        <v>110.55143307291996</v>
      </c>
      <c r="C73" s="110">
        <f>A73*Sheet1!D29</f>
        <v>82.80000000000001</v>
      </c>
      <c r="E73" s="110">
        <f t="shared" si="3"/>
        <v>27.751433072919955</v>
      </c>
      <c r="O73" s="110">
        <f>Sheet1!F65</f>
        <v>0.5828908437916394</v>
      </c>
    </row>
    <row r="74" spans="1:15" ht="12.75">
      <c r="A74">
        <v>7</v>
      </c>
      <c r="B74" s="110">
        <f t="shared" si="4"/>
        <v>112.56165134579032</v>
      </c>
      <c r="C74" s="110">
        <f>A74*Sheet1!D29</f>
        <v>84</v>
      </c>
      <c r="E74" s="110">
        <f t="shared" si="3"/>
        <v>28.561651345790327</v>
      </c>
      <c r="O74" s="110">
        <f>Sheet1!F65</f>
        <v>0.5828908437916394</v>
      </c>
    </row>
    <row r="75" spans="1:15" ht="12.75">
      <c r="A75">
        <v>7.1</v>
      </c>
      <c r="B75" s="110">
        <f t="shared" si="4"/>
        <v>114.58352743553652</v>
      </c>
      <c r="C75" s="110">
        <f>A75*Sheet1!D29</f>
        <v>85.19999999999999</v>
      </c>
      <c r="E75" s="110">
        <f t="shared" si="3"/>
        <v>29.38352743553654</v>
      </c>
      <c r="O75" s="110">
        <f>Sheet1!F65</f>
        <v>0.5828908437916394</v>
      </c>
    </row>
    <row r="76" spans="1:15" ht="12.75">
      <c r="A76">
        <v>7.2</v>
      </c>
      <c r="B76" s="110">
        <f t="shared" si="4"/>
        <v>116.61706134215859</v>
      </c>
      <c r="C76" s="110">
        <f>A76*Sheet1!D29</f>
        <v>86.4</v>
      </c>
      <c r="E76" s="110">
        <f t="shared" si="3"/>
        <v>30.217061342158587</v>
      </c>
      <c r="O76" s="110">
        <f>Sheet1!F65</f>
        <v>0.5828908437916394</v>
      </c>
    </row>
    <row r="77" spans="1:15" ht="12.75">
      <c r="A77">
        <v>7.3</v>
      </c>
      <c r="B77" s="110">
        <f t="shared" si="4"/>
        <v>118.66225306565646</v>
      </c>
      <c r="C77" s="110">
        <f>A77*Sheet1!D29</f>
        <v>87.6</v>
      </c>
      <c r="E77" s="110">
        <f t="shared" si="3"/>
        <v>31.06225306565646</v>
      </c>
      <c r="O77" s="110">
        <f>Sheet1!F65</f>
        <v>0.5828908437916394</v>
      </c>
    </row>
    <row r="78" spans="1:15" ht="12.75">
      <c r="A78">
        <v>7.4</v>
      </c>
      <c r="B78" s="110">
        <f t="shared" si="4"/>
        <v>120.71910260603019</v>
      </c>
      <c r="C78" s="110">
        <f>A78*Sheet1!D29</f>
        <v>88.80000000000001</v>
      </c>
      <c r="E78" s="110">
        <f t="shared" si="3"/>
        <v>31.919102606030176</v>
      </c>
      <c r="O78" s="110">
        <f>Sheet1!F65</f>
        <v>0.5828908437916394</v>
      </c>
    </row>
    <row r="79" spans="1:15" ht="12.75">
      <c r="A79">
        <v>7.5</v>
      </c>
      <c r="B79" s="110">
        <f t="shared" si="4"/>
        <v>122.78760996327972</v>
      </c>
      <c r="C79" s="110">
        <f>A79*Sheet1!D29</f>
        <v>90</v>
      </c>
      <c r="E79" s="110">
        <f t="shared" si="3"/>
        <v>32.787609963279714</v>
      </c>
      <c r="O79" s="110">
        <f>Sheet1!F65</f>
        <v>0.5828908437916394</v>
      </c>
    </row>
    <row r="80" spans="1:15" ht="12.75">
      <c r="A80">
        <v>7.6</v>
      </c>
      <c r="B80" s="110">
        <f t="shared" si="4"/>
        <v>124.86777513740508</v>
      </c>
      <c r="C80" s="110">
        <f>A80*Sheet1!D29</f>
        <v>91.19999999999999</v>
      </c>
      <c r="E80" s="110">
        <f t="shared" si="3"/>
        <v>33.66777513740509</v>
      </c>
      <c r="O80" s="110">
        <f>Sheet1!F65</f>
        <v>0.5828908437916394</v>
      </c>
    </row>
    <row r="81" spans="1:15" ht="12.75">
      <c r="A81">
        <v>7.7</v>
      </c>
      <c r="B81" s="110">
        <f t="shared" si="4"/>
        <v>126.9595981284063</v>
      </c>
      <c r="C81" s="110">
        <f>A81*Sheet1!D29</f>
        <v>92.4</v>
      </c>
      <c r="E81" s="110">
        <f t="shared" si="3"/>
        <v>34.5595981284063</v>
      </c>
      <c r="O81" s="110">
        <f>Sheet1!F65</f>
        <v>0.5828908437916394</v>
      </c>
    </row>
    <row r="82" spans="1:15" ht="12.75">
      <c r="A82">
        <v>7.8</v>
      </c>
      <c r="B82" s="110">
        <f t="shared" si="4"/>
        <v>129.06307893628332</v>
      </c>
      <c r="C82" s="110">
        <f>A82*Sheet1!D29</f>
        <v>93.6</v>
      </c>
      <c r="E82" s="110">
        <f t="shared" si="3"/>
        <v>35.46307893628334</v>
      </c>
      <c r="O82" s="110">
        <f>Sheet1!F65</f>
        <v>0.5828908437916394</v>
      </c>
    </row>
    <row r="83" spans="1:15" ht="12.75">
      <c r="A83">
        <v>7.9</v>
      </c>
      <c r="B83" s="110">
        <f t="shared" si="4"/>
        <v>131.17821756103623</v>
      </c>
      <c r="C83" s="110">
        <f>A83*Sheet1!D29</f>
        <v>94.80000000000001</v>
      </c>
      <c r="E83" s="110">
        <f t="shared" si="3"/>
        <v>36.378217561036216</v>
      </c>
      <c r="O83" s="110">
        <f>Sheet1!F65</f>
        <v>0.5828908437916394</v>
      </c>
    </row>
    <row r="84" spans="1:15" ht="12.75">
      <c r="A84">
        <v>8</v>
      </c>
      <c r="B84" s="110">
        <f t="shared" si="4"/>
        <v>133.3050140026649</v>
      </c>
      <c r="C84" s="110">
        <f>A84*Sheet1!D29</f>
        <v>96</v>
      </c>
      <c r="E84" s="110">
        <f t="shared" si="3"/>
        <v>37.30501400266492</v>
      </c>
      <c r="O84" s="110">
        <f>Sheet1!F65</f>
        <v>0.5828908437916394</v>
      </c>
    </row>
    <row r="85" spans="1:15" ht="12.75">
      <c r="A85">
        <v>8.1</v>
      </c>
      <c r="B85" s="110">
        <f t="shared" si="4"/>
        <v>135.44346826116944</v>
      </c>
      <c r="C85" s="110">
        <f>A85*Sheet1!D29</f>
        <v>97.19999999999999</v>
      </c>
      <c r="E85" s="110">
        <f t="shared" si="3"/>
        <v>38.24346826116946</v>
      </c>
      <c r="O85" s="110">
        <f>Sheet1!F65</f>
        <v>0.5828908437916394</v>
      </c>
    </row>
    <row r="86" spans="1:15" ht="12.75">
      <c r="A86">
        <v>8.2</v>
      </c>
      <c r="B86" s="110">
        <f t="shared" si="4"/>
        <v>137.59358033654982</v>
      </c>
      <c r="C86" s="110">
        <f>A86*Sheet1!D29</f>
        <v>98.39999999999999</v>
      </c>
      <c r="E86" s="110">
        <f t="shared" si="3"/>
        <v>39.19358033654983</v>
      </c>
      <c r="O86" s="110">
        <f>Sheet1!F65</f>
        <v>0.5828908437916394</v>
      </c>
    </row>
    <row r="87" spans="1:15" ht="12.75">
      <c r="A87">
        <v>8.3</v>
      </c>
      <c r="B87" s="110">
        <f t="shared" si="4"/>
        <v>139.75535022880604</v>
      </c>
      <c r="C87" s="110">
        <f>A87*Sheet1!D29</f>
        <v>99.60000000000001</v>
      </c>
      <c r="E87" s="110">
        <f t="shared" si="3"/>
        <v>40.15535022880604</v>
      </c>
      <c r="O87" s="110">
        <f>Sheet1!F65</f>
        <v>0.5828908437916394</v>
      </c>
    </row>
    <row r="88" spans="1:15" ht="12.75">
      <c r="A88">
        <v>8.4</v>
      </c>
      <c r="B88" s="110">
        <f t="shared" si="4"/>
        <v>141.9287779379381</v>
      </c>
      <c r="C88" s="110">
        <f>A88*Sheet1!D29</f>
        <v>100.80000000000001</v>
      </c>
      <c r="E88" s="110">
        <f t="shared" si="3"/>
        <v>41.128777937938075</v>
      </c>
      <c r="O88" s="110">
        <f>Sheet1!F65</f>
        <v>0.5828908437916394</v>
      </c>
    </row>
    <row r="89" spans="1:15" ht="12.75">
      <c r="A89">
        <v>8.5</v>
      </c>
      <c r="B89" s="110">
        <f t="shared" si="4"/>
        <v>144.11386346394596</v>
      </c>
      <c r="C89" s="110">
        <f>A89*Sheet1!D29</f>
        <v>102</v>
      </c>
      <c r="E89" s="110">
        <f t="shared" si="3"/>
        <v>42.11386346394595</v>
      </c>
      <c r="O89" s="110">
        <f>Sheet1!F65</f>
        <v>0.5828908437916394</v>
      </c>
    </row>
    <row r="90" spans="1:15" ht="12.75">
      <c r="A90">
        <v>8.6</v>
      </c>
      <c r="B90" s="110">
        <f t="shared" si="4"/>
        <v>146.31060680682964</v>
      </c>
      <c r="C90" s="110">
        <f>A90*Sheet1!D29</f>
        <v>103.19999999999999</v>
      </c>
      <c r="E90" s="110">
        <f t="shared" si="3"/>
        <v>43.110606806829644</v>
      </c>
      <c r="O90" s="110">
        <f>Sheet1!F65</f>
        <v>0.5828908437916394</v>
      </c>
    </row>
    <row r="91" spans="1:15" ht="12.75">
      <c r="A91">
        <v>8.7</v>
      </c>
      <c r="B91" s="110">
        <f t="shared" si="4"/>
        <v>148.51900796658916</v>
      </c>
      <c r="C91" s="110">
        <f>A91*Sheet1!D29</f>
        <v>104.39999999999999</v>
      </c>
      <c r="E91" s="110">
        <f t="shared" si="3"/>
        <v>44.11900796658917</v>
      </c>
      <c r="O91" s="110">
        <f>Sheet1!F65</f>
        <v>0.5828908437916394</v>
      </c>
    </row>
    <row r="92" spans="1:15" ht="12.75">
      <c r="A92">
        <v>8.8</v>
      </c>
      <c r="B92" s="110">
        <f t="shared" si="4"/>
        <v>150.73906694322457</v>
      </c>
      <c r="C92" s="110">
        <f>A92*Sheet1!D29</f>
        <v>105.60000000000001</v>
      </c>
      <c r="E92" s="110">
        <f t="shared" si="3"/>
        <v>45.139066943224556</v>
      </c>
      <c r="O92" s="110">
        <f>Sheet1!F65</f>
        <v>0.5828908437916394</v>
      </c>
    </row>
    <row r="93" spans="1:15" ht="12.75">
      <c r="A93">
        <v>8.9</v>
      </c>
      <c r="B93" s="110">
        <f t="shared" si="4"/>
        <v>152.97078373673577</v>
      </c>
      <c r="C93" s="110">
        <f>A93*Sheet1!D29</f>
        <v>106.80000000000001</v>
      </c>
      <c r="E93" s="110">
        <f t="shared" si="3"/>
        <v>46.17078373673576</v>
      </c>
      <c r="O93" s="110">
        <f>Sheet1!F65</f>
        <v>0.5828908437916394</v>
      </c>
    </row>
    <row r="94" spans="1:15" ht="12.75">
      <c r="A94">
        <v>9</v>
      </c>
      <c r="B94" s="110">
        <f t="shared" si="4"/>
        <v>155.2141583471228</v>
      </c>
      <c r="C94" s="110">
        <f>A94*Sheet1!D29</f>
        <v>108</v>
      </c>
      <c r="E94" s="110">
        <f t="shared" si="3"/>
        <v>47.21415834712279</v>
      </c>
      <c r="O94" s="110">
        <f>Sheet1!F65</f>
        <v>0.5828908437916394</v>
      </c>
    </row>
    <row r="95" spans="1:15" ht="12.75">
      <c r="A95">
        <v>9.1</v>
      </c>
      <c r="B95" s="110">
        <f t="shared" si="4"/>
        <v>157.46919077438565</v>
      </c>
      <c r="C95" s="110">
        <f>A95*Sheet1!D29</f>
        <v>109.19999999999999</v>
      </c>
      <c r="E95" s="110">
        <f t="shared" si="3"/>
        <v>48.26919077438565</v>
      </c>
      <c r="O95" s="110">
        <f>Sheet1!F65</f>
        <v>0.5828908437916394</v>
      </c>
    </row>
    <row r="96" spans="1:15" ht="12.75">
      <c r="A96">
        <v>9.2</v>
      </c>
      <c r="B96" s="110">
        <f t="shared" si="4"/>
        <v>159.73588101852434</v>
      </c>
      <c r="C96" s="110">
        <f>A96*Sheet1!D29</f>
        <v>110.39999999999999</v>
      </c>
      <c r="E96" s="110">
        <f t="shared" si="3"/>
        <v>49.33588101852435</v>
      </c>
      <c r="O96" s="110">
        <f>Sheet1!F65</f>
        <v>0.5828908437916394</v>
      </c>
    </row>
    <row r="97" spans="1:15" ht="12.75">
      <c r="A97">
        <v>9.3</v>
      </c>
      <c r="B97" s="110">
        <f t="shared" si="4"/>
        <v>162.0142290795389</v>
      </c>
      <c r="C97" s="110">
        <f>A97*Sheet1!D29</f>
        <v>111.60000000000001</v>
      </c>
      <c r="E97" s="110">
        <f t="shared" si="3"/>
        <v>50.41422907953889</v>
      </c>
      <c r="O97" s="110">
        <f>Sheet1!F65</f>
        <v>0.5828908437916394</v>
      </c>
    </row>
    <row r="98" spans="1:15" ht="12.75">
      <c r="A98">
        <v>9.4</v>
      </c>
      <c r="B98" s="110">
        <f t="shared" si="4"/>
        <v>164.3042349574293</v>
      </c>
      <c r="C98" s="110">
        <f>A98*Sheet1!D29</f>
        <v>112.80000000000001</v>
      </c>
      <c r="E98" s="110">
        <f t="shared" si="3"/>
        <v>51.50423495742926</v>
      </c>
      <c r="O98" s="110">
        <f>Sheet1!F65</f>
        <v>0.5828908437916394</v>
      </c>
    </row>
    <row r="99" spans="1:15" ht="12.75">
      <c r="A99">
        <v>9.5</v>
      </c>
      <c r="B99" s="110">
        <f t="shared" si="4"/>
        <v>166.60589865219544</v>
      </c>
      <c r="C99" s="110">
        <f>A99*Sheet1!D29</f>
        <v>114</v>
      </c>
      <c r="E99" s="110">
        <f t="shared" si="3"/>
        <v>52.60589865219545</v>
      </c>
      <c r="O99" s="110">
        <f>Sheet1!F65</f>
        <v>0.5828908437916394</v>
      </c>
    </row>
    <row r="100" spans="1:15" ht="12.75">
      <c r="A100">
        <v>9.6</v>
      </c>
      <c r="B100" s="110">
        <f t="shared" si="4"/>
        <v>168.91922016383748</v>
      </c>
      <c r="C100" s="110">
        <f>A100*Sheet1!D29</f>
        <v>115.19999999999999</v>
      </c>
      <c r="E100" s="110">
        <f t="shared" si="3"/>
        <v>53.719220163837484</v>
      </c>
      <c r="O100" s="110">
        <f>Sheet1!F65</f>
        <v>0.5828908437916394</v>
      </c>
    </row>
    <row r="101" spans="1:15" ht="12.75">
      <c r="A101">
        <v>9.7</v>
      </c>
      <c r="B101" s="110">
        <f t="shared" si="4"/>
        <v>171.24419949235534</v>
      </c>
      <c r="C101" s="110">
        <f>A101*Sheet1!D29</f>
        <v>116.39999999999999</v>
      </c>
      <c r="E101" s="110">
        <f t="shared" si="3"/>
        <v>54.844199492355344</v>
      </c>
      <c r="O101" s="110">
        <f>Sheet1!F65</f>
        <v>0.5828908437916394</v>
      </c>
    </row>
    <row r="102" spans="1:15" ht="12.75">
      <c r="A102">
        <v>9.8</v>
      </c>
      <c r="B102" s="110">
        <f t="shared" si="4"/>
        <v>173.58083663774906</v>
      </c>
      <c r="C102" s="110">
        <f>A102*Sheet1!D29</f>
        <v>117.60000000000001</v>
      </c>
      <c r="E102" s="110">
        <f t="shared" si="3"/>
        <v>55.98083663774906</v>
      </c>
      <c r="O102" s="110">
        <f>Sheet1!F65</f>
        <v>0.5828908437916394</v>
      </c>
    </row>
    <row r="103" spans="1:15" ht="12.75">
      <c r="A103">
        <v>9.9</v>
      </c>
      <c r="B103" s="110">
        <f t="shared" si="4"/>
        <v>175.9291316000186</v>
      </c>
      <c r="C103" s="110">
        <f>A103*Sheet1!D29</f>
        <v>118.80000000000001</v>
      </c>
      <c r="E103" s="110">
        <f t="shared" si="3"/>
        <v>57.129131600018574</v>
      </c>
      <c r="O103" s="110">
        <f>Sheet1!F65</f>
        <v>0.5828908437916394</v>
      </c>
    </row>
    <row r="104" spans="1:15" ht="12.75">
      <c r="A104">
        <v>10</v>
      </c>
      <c r="B104" s="110">
        <f t="shared" si="4"/>
        <v>178.28908437916394</v>
      </c>
      <c r="C104" s="110">
        <f>A104*Sheet1!D29</f>
        <v>120</v>
      </c>
      <c r="E104" s="110">
        <f t="shared" si="3"/>
        <v>58.28908437916394</v>
      </c>
      <c r="O104" s="110">
        <f>Sheet1!F65</f>
        <v>0.5828908437916394</v>
      </c>
    </row>
    <row r="105" spans="1:15" ht="12.75">
      <c r="A105">
        <v>10.1</v>
      </c>
      <c r="B105" s="110">
        <f t="shared" si="4"/>
        <v>180.66069497518512</v>
      </c>
      <c r="C105" s="110">
        <f>A105*Sheet1!D29</f>
        <v>121.19999999999999</v>
      </c>
      <c r="E105" s="110">
        <f t="shared" si="3"/>
        <v>59.46069497518513</v>
      </c>
      <c r="O105" s="110">
        <f>Sheet1!F65</f>
        <v>0.5828908437916394</v>
      </c>
    </row>
    <row r="106" spans="1:15" ht="12.75">
      <c r="A106">
        <v>10.2</v>
      </c>
      <c r="B106" s="110">
        <f t="shared" si="4"/>
        <v>183.04396338808215</v>
      </c>
      <c r="C106" s="110">
        <f>A106*Sheet1!D29</f>
        <v>122.39999999999999</v>
      </c>
      <c r="E106" s="110">
        <f t="shared" si="3"/>
        <v>60.643963388082156</v>
      </c>
      <c r="O106" s="110">
        <f>Sheet1!F65</f>
        <v>0.5828908437916394</v>
      </c>
    </row>
    <row r="107" spans="1:15" ht="12.75">
      <c r="A107">
        <v>10.3</v>
      </c>
      <c r="B107" s="110">
        <f t="shared" si="4"/>
        <v>185.43888961785504</v>
      </c>
      <c r="C107" s="110">
        <f>A107*Sheet1!D29</f>
        <v>123.60000000000001</v>
      </c>
      <c r="E107" s="110">
        <f t="shared" si="3"/>
        <v>61.83888961785503</v>
      </c>
      <c r="O107" s="110">
        <f>Sheet1!F65</f>
        <v>0.5828908437916394</v>
      </c>
    </row>
    <row r="108" spans="1:15" ht="12.75">
      <c r="A108">
        <v>10.4</v>
      </c>
      <c r="B108" s="110">
        <f t="shared" si="4"/>
        <v>187.84547366450374</v>
      </c>
      <c r="C108" s="110">
        <f>A108*Sheet1!D29</f>
        <v>124.80000000000001</v>
      </c>
      <c r="E108" s="110">
        <f t="shared" si="3"/>
        <v>63.04547366450372</v>
      </c>
      <c r="O108" s="110">
        <f>Sheet1!F65</f>
        <v>0.5828908437916394</v>
      </c>
    </row>
    <row r="109" spans="1:15" ht="12.75">
      <c r="A109">
        <v>10.5</v>
      </c>
      <c r="B109" s="110">
        <f t="shared" si="4"/>
        <v>190.26371552802823</v>
      </c>
      <c r="C109" s="110">
        <f>A109*Sheet1!D29</f>
        <v>126</v>
      </c>
      <c r="E109" s="110">
        <f t="shared" si="3"/>
        <v>64.26371552802824</v>
      </c>
      <c r="O109" s="110">
        <f>Sheet1!F65</f>
        <v>0.5828908437916394</v>
      </c>
    </row>
    <row r="110" spans="1:15" ht="12.75">
      <c r="A110">
        <v>10.6</v>
      </c>
      <c r="B110" s="110">
        <f t="shared" si="4"/>
        <v>192.69361520842858</v>
      </c>
      <c r="C110" s="110">
        <f>A110*Sheet1!D29</f>
        <v>127.19999999999999</v>
      </c>
      <c r="E110" s="110">
        <f t="shared" si="3"/>
        <v>65.4936152084286</v>
      </c>
      <c r="O110" s="110">
        <f>Sheet1!F65</f>
        <v>0.5828908437916394</v>
      </c>
    </row>
    <row r="111" spans="1:15" ht="12.75">
      <c r="A111">
        <v>10.7</v>
      </c>
      <c r="B111" s="110">
        <f t="shared" si="4"/>
        <v>195.13517270570475</v>
      </c>
      <c r="C111" s="110">
        <f>A111*Sheet1!D29</f>
        <v>128.39999999999998</v>
      </c>
      <c r="E111" s="110">
        <f t="shared" si="3"/>
        <v>66.73517270570478</v>
      </c>
      <c r="O111" s="110">
        <f>Sheet1!F65</f>
        <v>0.5828908437916394</v>
      </c>
    </row>
    <row r="112" spans="1:15" ht="12.75">
      <c r="A112">
        <v>10.8</v>
      </c>
      <c r="B112" s="110">
        <f t="shared" si="4"/>
        <v>197.58838801985684</v>
      </c>
      <c r="C112" s="110">
        <f>A112*Sheet1!D29</f>
        <v>129.60000000000002</v>
      </c>
      <c r="E112" s="110">
        <f t="shared" si="3"/>
        <v>67.98838801985683</v>
      </c>
      <c r="O112" s="110">
        <f>Sheet1!F65</f>
        <v>0.5828908437916394</v>
      </c>
    </row>
    <row r="113" spans="1:15" ht="12.75">
      <c r="A113">
        <v>10.9</v>
      </c>
      <c r="B113" s="110">
        <f t="shared" si="4"/>
        <v>200.05326115088468</v>
      </c>
      <c r="C113" s="110">
        <f>A113*Sheet1!D29</f>
        <v>130.8</v>
      </c>
      <c r="E113" s="110">
        <f t="shared" si="3"/>
        <v>69.25326115088467</v>
      </c>
      <c r="O113" s="110">
        <f>Sheet1!F65</f>
        <v>0.5828908437916394</v>
      </c>
    </row>
    <row r="114" spans="1:15" ht="12.75">
      <c r="A114">
        <v>11</v>
      </c>
      <c r="B114" s="110">
        <f t="shared" si="4"/>
        <v>202.52979209878836</v>
      </c>
      <c r="C114" s="110">
        <f>A114*Sheet1!D29</f>
        <v>132</v>
      </c>
      <c r="E114" s="110">
        <f t="shared" si="3"/>
        <v>70.52979209878836</v>
      </c>
      <c r="O114" s="110">
        <f>Sheet1!F65</f>
        <v>0.5828908437916394</v>
      </c>
    </row>
    <row r="115" spans="1:15" ht="12.75">
      <c r="A115">
        <v>11.1</v>
      </c>
      <c r="B115" s="110">
        <f t="shared" si="4"/>
        <v>205.01798086356786</v>
      </c>
      <c r="C115" s="110">
        <f>A115*Sheet1!D29</f>
        <v>133.2</v>
      </c>
      <c r="E115" s="110">
        <f t="shared" si="3"/>
        <v>71.81798086356788</v>
      </c>
      <c r="O115" s="110">
        <f>Sheet1!F65</f>
        <v>0.5828908437916394</v>
      </c>
    </row>
    <row r="116" spans="1:15" ht="12.75">
      <c r="A116">
        <v>11.2</v>
      </c>
      <c r="B116" s="110">
        <f t="shared" si="4"/>
        <v>207.5178274452232</v>
      </c>
      <c r="C116" s="110">
        <f>A116*Sheet1!D29</f>
        <v>134.39999999999998</v>
      </c>
      <c r="E116" s="110">
        <f t="shared" si="3"/>
        <v>73.11782744522323</v>
      </c>
      <c r="O116" s="110">
        <f>Sheet1!F65</f>
        <v>0.5828908437916394</v>
      </c>
    </row>
    <row r="117" spans="1:15" ht="12.75">
      <c r="A117">
        <v>11.3</v>
      </c>
      <c r="B117" s="110">
        <f t="shared" si="4"/>
        <v>210.02933184375445</v>
      </c>
      <c r="C117" s="110">
        <f>A117*Sheet1!D29</f>
        <v>135.60000000000002</v>
      </c>
      <c r="E117" s="110">
        <f t="shared" si="3"/>
        <v>74.42933184375444</v>
      </c>
      <c r="O117" s="110">
        <f>Sheet1!F65</f>
        <v>0.5828908437916394</v>
      </c>
    </row>
    <row r="118" spans="1:15" ht="12.75">
      <c r="A118">
        <v>11.4</v>
      </c>
      <c r="B118" s="110">
        <f t="shared" si="4"/>
        <v>212.55249405916146</v>
      </c>
      <c r="C118" s="110">
        <f>A118*Sheet1!D29</f>
        <v>136.8</v>
      </c>
      <c r="E118" s="110">
        <f t="shared" si="3"/>
        <v>75.75249405916145</v>
      </c>
      <c r="O118" s="110">
        <f>Sheet1!F65</f>
        <v>0.5828908437916394</v>
      </c>
    </row>
    <row r="119" spans="1:15" ht="12.75">
      <c r="A119">
        <v>11.5</v>
      </c>
      <c r="B119" s="110">
        <f t="shared" si="4"/>
        <v>215.08731409144428</v>
      </c>
      <c r="C119" s="110">
        <f>A119*Sheet1!D29</f>
        <v>138</v>
      </c>
      <c r="E119" s="110">
        <f t="shared" si="3"/>
        <v>77.0873140914443</v>
      </c>
      <c r="O119" s="110">
        <f>Sheet1!F65</f>
        <v>0.5828908437916394</v>
      </c>
    </row>
    <row r="120" spans="1:15" ht="12.75">
      <c r="A120">
        <v>11.6</v>
      </c>
      <c r="B120" s="110">
        <f t="shared" si="4"/>
        <v>217.63379194060298</v>
      </c>
      <c r="C120" s="110">
        <f>A120*Sheet1!D29</f>
        <v>139.2</v>
      </c>
      <c r="E120" s="110">
        <f t="shared" si="3"/>
        <v>78.43379194060299</v>
      </c>
      <c r="O120" s="110">
        <f>Sheet1!F65</f>
        <v>0.5828908437916394</v>
      </c>
    </row>
    <row r="121" spans="1:15" ht="12.75">
      <c r="A121">
        <v>11.7</v>
      </c>
      <c r="B121" s="110">
        <f t="shared" si="4"/>
        <v>220.19192760663748</v>
      </c>
      <c r="C121" s="110">
        <f>A121*Sheet1!D29</f>
        <v>140.39999999999998</v>
      </c>
      <c r="E121" s="110">
        <f t="shared" si="3"/>
        <v>79.7919276066375</v>
      </c>
      <c r="O121" s="110">
        <f>Sheet1!F65</f>
        <v>0.5828908437916394</v>
      </c>
    </row>
    <row r="122" spans="1:15" ht="12.75">
      <c r="A122">
        <v>11.8</v>
      </c>
      <c r="B122" s="110">
        <f t="shared" si="4"/>
        <v>222.7617210895479</v>
      </c>
      <c r="C122" s="110">
        <f>A122*Sheet1!D29</f>
        <v>141.60000000000002</v>
      </c>
      <c r="E122" s="110">
        <f t="shared" si="3"/>
        <v>81.16172108954787</v>
      </c>
      <c r="O122" s="110">
        <f>Sheet1!F65</f>
        <v>0.5828908437916394</v>
      </c>
    </row>
    <row r="123" spans="1:15" ht="12.75">
      <c r="A123">
        <v>11.9</v>
      </c>
      <c r="B123" s="110">
        <f t="shared" si="4"/>
        <v>225.3431723893341</v>
      </c>
      <c r="C123" s="110">
        <f>A123*Sheet1!D29</f>
        <v>142.8</v>
      </c>
      <c r="E123" s="110">
        <f t="shared" si="3"/>
        <v>82.54317238933406</v>
      </c>
      <c r="O123" s="110">
        <f>Sheet1!F65</f>
        <v>0.5828908437916394</v>
      </c>
    </row>
    <row r="124" spans="1:15" ht="12.75">
      <c r="A124">
        <v>12</v>
      </c>
      <c r="B124" s="110">
        <f t="shared" si="4"/>
        <v>227.93628150599608</v>
      </c>
      <c r="C124" s="110">
        <f>A124*Sheet1!D29</f>
        <v>144</v>
      </c>
      <c r="E124" s="110">
        <f t="shared" si="3"/>
        <v>83.93628150599606</v>
      </c>
      <c r="O124" s="110">
        <f>Sheet1!F65</f>
        <v>0.5828908437916394</v>
      </c>
    </row>
    <row r="125" spans="1:15" ht="12.75">
      <c r="A125">
        <v>12.1</v>
      </c>
      <c r="B125" s="110">
        <f t="shared" si="4"/>
        <v>230.5410484395339</v>
      </c>
      <c r="C125" s="110">
        <f>A125*Sheet1!D29</f>
        <v>145.2</v>
      </c>
      <c r="E125" s="110">
        <f t="shared" si="3"/>
        <v>85.34104843953392</v>
      </c>
      <c r="O125" s="110">
        <f>Sheet1!F65</f>
        <v>0.5828908437916394</v>
      </c>
    </row>
    <row r="126" spans="1:15" ht="12.75">
      <c r="A126">
        <v>12.2</v>
      </c>
      <c r="B126" s="110">
        <f t="shared" si="4"/>
        <v>233.15747318994755</v>
      </c>
      <c r="C126" s="110">
        <f>A126*Sheet1!D29</f>
        <v>146.39999999999998</v>
      </c>
      <c r="E126" s="110">
        <f t="shared" si="3"/>
        <v>86.75747318994759</v>
      </c>
      <c r="O126" s="110">
        <f>Sheet1!F65</f>
        <v>0.5828908437916394</v>
      </c>
    </row>
    <row r="127" spans="1:15" ht="12.75">
      <c r="A127">
        <v>12.3</v>
      </c>
      <c r="B127" s="110">
        <f t="shared" si="4"/>
        <v>235.78555575723715</v>
      </c>
      <c r="C127" s="110">
        <f>A127*Sheet1!D29</f>
        <v>147.60000000000002</v>
      </c>
      <c r="E127" s="110">
        <f t="shared" si="3"/>
        <v>88.18555575723713</v>
      </c>
      <c r="O127" s="110">
        <f>Sheet1!F65</f>
        <v>0.5828908437916394</v>
      </c>
    </row>
    <row r="128" spans="1:15" ht="12.75">
      <c r="A128">
        <v>12.4</v>
      </c>
      <c r="B128" s="110">
        <f t="shared" si="4"/>
        <v>238.4252961414025</v>
      </c>
      <c r="C128" s="110">
        <f>A128*Sheet1!D29</f>
        <v>148.8</v>
      </c>
      <c r="E128" s="110">
        <f t="shared" si="3"/>
        <v>89.62529614140247</v>
      </c>
      <c r="O128" s="110">
        <f>Sheet1!F65</f>
        <v>0.5828908437916394</v>
      </c>
    </row>
    <row r="129" spans="1:15" ht="12.75">
      <c r="A129">
        <v>12.5</v>
      </c>
      <c r="B129" s="110">
        <f t="shared" si="4"/>
        <v>241.07669434244366</v>
      </c>
      <c r="C129" s="110">
        <f>A129*Sheet1!D29</f>
        <v>150</v>
      </c>
      <c r="E129" s="110">
        <f t="shared" si="3"/>
        <v>91.07669434244364</v>
      </c>
      <c r="O129" s="110">
        <f>Sheet1!F65</f>
        <v>0.5828908437916394</v>
      </c>
    </row>
    <row r="130" spans="1:15" ht="12.75">
      <c r="A130">
        <v>12.6</v>
      </c>
      <c r="B130" s="110">
        <f t="shared" si="4"/>
        <v>243.73975036036063</v>
      </c>
      <c r="C130" s="110">
        <f>A130*Sheet1!D29</f>
        <v>151.2</v>
      </c>
      <c r="E130" s="110">
        <f t="shared" si="3"/>
        <v>92.53975036036066</v>
      </c>
      <c r="O130" s="110">
        <f>Sheet1!F65</f>
        <v>0.5828908437916394</v>
      </c>
    </row>
    <row r="131" spans="1:15" ht="12.75">
      <c r="A131">
        <v>12.7</v>
      </c>
      <c r="B131" s="110">
        <f t="shared" si="4"/>
        <v>246.41446419515347</v>
      </c>
      <c r="C131" s="110">
        <f>A131*Sheet1!D29</f>
        <v>152.39999999999998</v>
      </c>
      <c r="E131" s="110">
        <f t="shared" si="3"/>
        <v>94.01446419515351</v>
      </c>
      <c r="O131" s="110">
        <f>Sheet1!F65</f>
        <v>0.5828908437916394</v>
      </c>
    </row>
    <row r="132" spans="1:15" ht="12.75">
      <c r="A132">
        <v>12.8</v>
      </c>
      <c r="B132" s="110">
        <f t="shared" si="4"/>
        <v>249.10083584682224</v>
      </c>
      <c r="C132" s="110">
        <f>A132*Sheet1!D29</f>
        <v>153.60000000000002</v>
      </c>
      <c r="E132" s="110">
        <f t="shared" si="3"/>
        <v>95.50083584682221</v>
      </c>
      <c r="O132" s="110">
        <f>Sheet1!F65</f>
        <v>0.5828908437916394</v>
      </c>
    </row>
    <row r="133" spans="1:15" ht="12.75">
      <c r="A133">
        <v>12.9</v>
      </c>
      <c r="B133" s="110">
        <f t="shared" si="4"/>
        <v>251.7988653153667</v>
      </c>
      <c r="C133" s="110">
        <f>A133*Sheet1!D29</f>
        <v>154.8</v>
      </c>
      <c r="E133" s="110">
        <f t="shared" si="3"/>
        <v>96.9988653153667</v>
      </c>
      <c r="O133" s="110">
        <f>Sheet1!F65</f>
        <v>0.5828908437916394</v>
      </c>
    </row>
    <row r="134" spans="1:15" ht="12.75">
      <c r="A134">
        <v>13</v>
      </c>
      <c r="B134" s="110">
        <f t="shared" si="4"/>
        <v>254.50855260078706</v>
      </c>
      <c r="C134" s="110">
        <f>A134*Sheet1!D29</f>
        <v>156</v>
      </c>
      <c r="E134" s="110">
        <f aca="true" t="shared" si="5" ref="E134:E197">(A134*A134)*O134</f>
        <v>98.50855260078706</v>
      </c>
      <c r="O134" s="110">
        <f>Sheet1!F65</f>
        <v>0.5828908437916394</v>
      </c>
    </row>
    <row r="135" spans="1:15" ht="12.75">
      <c r="A135">
        <v>13.1</v>
      </c>
      <c r="B135" s="110">
        <f t="shared" si="4"/>
        <v>257.2298977030832</v>
      </c>
      <c r="C135" s="110">
        <f>A135*Sheet1!D29</f>
        <v>157.2</v>
      </c>
      <c r="E135" s="110">
        <f t="shared" si="5"/>
        <v>100.02989770308322</v>
      </c>
      <c r="O135" s="110">
        <f>Sheet1!F65</f>
        <v>0.5828908437916394</v>
      </c>
    </row>
    <row r="136" spans="1:15" ht="12.75">
      <c r="A136">
        <v>13.2</v>
      </c>
      <c r="B136" s="110">
        <f aca="true" t="shared" si="6" ref="B136:B199">C136+E136</f>
        <v>259.96290062225523</v>
      </c>
      <c r="C136" s="110">
        <f>A136*Sheet1!D29</f>
        <v>158.39999999999998</v>
      </c>
      <c r="E136" s="110">
        <f t="shared" si="5"/>
        <v>101.56290062225523</v>
      </c>
      <c r="O136" s="110">
        <f>Sheet1!F65</f>
        <v>0.5828908437916394</v>
      </c>
    </row>
    <row r="137" spans="1:15" ht="12.75">
      <c r="A137">
        <v>13.3</v>
      </c>
      <c r="B137" s="110">
        <f t="shared" si="6"/>
        <v>262.7075613583031</v>
      </c>
      <c r="C137" s="110">
        <f>A137*Sheet1!D29</f>
        <v>159.60000000000002</v>
      </c>
      <c r="E137" s="110">
        <f t="shared" si="5"/>
        <v>103.1075613583031</v>
      </c>
      <c r="O137" s="110">
        <f>Sheet1!F65</f>
        <v>0.5828908437916394</v>
      </c>
    </row>
    <row r="138" spans="1:15" ht="12.75">
      <c r="A138">
        <v>13.4</v>
      </c>
      <c r="B138" s="110">
        <f t="shared" si="6"/>
        <v>265.46387991122674</v>
      </c>
      <c r="C138" s="110">
        <f>A138*Sheet1!D29</f>
        <v>160.8</v>
      </c>
      <c r="E138" s="110">
        <f t="shared" si="5"/>
        <v>104.66387991122676</v>
      </c>
      <c r="O138" s="110">
        <f>Sheet1!F65</f>
        <v>0.5828908437916394</v>
      </c>
    </row>
    <row r="139" spans="1:15" ht="12.75">
      <c r="A139">
        <v>13.5</v>
      </c>
      <c r="B139" s="110">
        <f t="shared" si="6"/>
        <v>268.23185628102624</v>
      </c>
      <c r="C139" s="110">
        <f>A139*Sheet1!D29</f>
        <v>162</v>
      </c>
      <c r="E139" s="110">
        <f t="shared" si="5"/>
        <v>106.23185628102627</v>
      </c>
      <c r="O139" s="110">
        <f>Sheet1!F65</f>
        <v>0.5828908437916394</v>
      </c>
    </row>
    <row r="140" spans="1:15" ht="12.75">
      <c r="A140">
        <v>13.6</v>
      </c>
      <c r="B140" s="110">
        <f t="shared" si="6"/>
        <v>271.0114904677016</v>
      </c>
      <c r="C140" s="110">
        <f>A140*Sheet1!D29</f>
        <v>163.2</v>
      </c>
      <c r="E140" s="110">
        <f t="shared" si="5"/>
        <v>107.8114904677016</v>
      </c>
      <c r="O140" s="110">
        <f>Sheet1!F65</f>
        <v>0.5828908437916394</v>
      </c>
    </row>
    <row r="141" spans="1:15" ht="12.75">
      <c r="A141">
        <v>13.7</v>
      </c>
      <c r="B141" s="110">
        <f t="shared" si="6"/>
        <v>273.8027824712527</v>
      </c>
      <c r="C141" s="110">
        <f>A141*Sheet1!D29</f>
        <v>164.39999999999998</v>
      </c>
      <c r="E141" s="110">
        <f t="shared" si="5"/>
        <v>109.40278247125278</v>
      </c>
      <c r="O141" s="110">
        <f>Sheet1!F65</f>
        <v>0.5828908437916394</v>
      </c>
    </row>
    <row r="142" spans="1:15" ht="12.75">
      <c r="A142">
        <v>13.8</v>
      </c>
      <c r="B142" s="110">
        <f t="shared" si="6"/>
        <v>276.60573229167983</v>
      </c>
      <c r="C142" s="110">
        <f>A142*Sheet1!D29</f>
        <v>165.60000000000002</v>
      </c>
      <c r="E142" s="110">
        <f t="shared" si="5"/>
        <v>111.00573229167982</v>
      </c>
      <c r="O142" s="110">
        <f>Sheet1!F65</f>
        <v>0.5828908437916394</v>
      </c>
    </row>
    <row r="143" spans="1:15" ht="12.75">
      <c r="A143">
        <v>13.9</v>
      </c>
      <c r="B143" s="110">
        <f t="shared" si="6"/>
        <v>279.4203399289827</v>
      </c>
      <c r="C143" s="110">
        <f>A143*Sheet1!D29</f>
        <v>166.8</v>
      </c>
      <c r="E143" s="110">
        <f t="shared" si="5"/>
        <v>112.62033992898265</v>
      </c>
      <c r="O143" s="110">
        <f>Sheet1!F65</f>
        <v>0.5828908437916394</v>
      </c>
    </row>
    <row r="144" spans="1:15" ht="12.75">
      <c r="A144">
        <v>14</v>
      </c>
      <c r="B144" s="110">
        <f t="shared" si="6"/>
        <v>282.2466053831613</v>
      </c>
      <c r="C144" s="110">
        <f>A144*Sheet1!D29</f>
        <v>168</v>
      </c>
      <c r="E144" s="110">
        <f t="shared" si="5"/>
        <v>114.24660538316131</v>
      </c>
      <c r="O144" s="110">
        <f>Sheet1!F65</f>
        <v>0.5828908437916394</v>
      </c>
    </row>
    <row r="145" spans="1:15" ht="12.75">
      <c r="A145">
        <v>14.1</v>
      </c>
      <c r="B145" s="110">
        <f t="shared" si="6"/>
        <v>285.08452865421583</v>
      </c>
      <c r="C145" s="110">
        <f>A145*Sheet1!D29</f>
        <v>169.2</v>
      </c>
      <c r="E145" s="110">
        <f t="shared" si="5"/>
        <v>115.88452865421583</v>
      </c>
      <c r="O145" s="110">
        <f>Sheet1!F65</f>
        <v>0.5828908437916394</v>
      </c>
    </row>
    <row r="146" spans="1:15" ht="12.75">
      <c r="A146">
        <v>14.2</v>
      </c>
      <c r="B146" s="110">
        <f t="shared" si="6"/>
        <v>287.9341097421461</v>
      </c>
      <c r="C146" s="110">
        <f>A146*Sheet1!D29</f>
        <v>170.39999999999998</v>
      </c>
      <c r="E146" s="110">
        <f t="shared" si="5"/>
        <v>117.53410974214616</v>
      </c>
      <c r="O146" s="110">
        <f>Sheet1!F65</f>
        <v>0.5828908437916394</v>
      </c>
    </row>
    <row r="147" spans="1:15" ht="12.75">
      <c r="A147">
        <v>14.3</v>
      </c>
      <c r="B147" s="110">
        <f t="shared" si="6"/>
        <v>290.79534864695233</v>
      </c>
      <c r="C147" s="110">
        <f>A147*Sheet1!D29</f>
        <v>171.60000000000002</v>
      </c>
      <c r="E147" s="110">
        <f t="shared" si="5"/>
        <v>119.19534864695234</v>
      </c>
      <c r="O147" s="110">
        <f>Sheet1!F65</f>
        <v>0.5828908437916394</v>
      </c>
    </row>
    <row r="148" spans="1:15" ht="12.75">
      <c r="A148">
        <v>14.4</v>
      </c>
      <c r="B148" s="110">
        <f t="shared" si="6"/>
        <v>293.66824536863436</v>
      </c>
      <c r="C148" s="110">
        <f>A148*Sheet1!D29</f>
        <v>172.8</v>
      </c>
      <c r="E148" s="110">
        <f t="shared" si="5"/>
        <v>120.86824536863435</v>
      </c>
      <c r="O148" s="110">
        <f>Sheet1!F65</f>
        <v>0.5828908437916394</v>
      </c>
    </row>
    <row r="149" spans="1:15" ht="12.75">
      <c r="A149">
        <v>14.5</v>
      </c>
      <c r="B149" s="110">
        <f t="shared" si="6"/>
        <v>296.5527999071922</v>
      </c>
      <c r="C149" s="110">
        <f>A149*Sheet1!D29</f>
        <v>174</v>
      </c>
      <c r="E149" s="110">
        <f t="shared" si="5"/>
        <v>122.55279990719218</v>
      </c>
      <c r="O149" s="110">
        <f>Sheet1!F65</f>
        <v>0.5828908437916394</v>
      </c>
    </row>
    <row r="150" spans="1:15" ht="12.75">
      <c r="A150">
        <v>14.6</v>
      </c>
      <c r="B150" s="110">
        <f t="shared" si="6"/>
        <v>299.44901226262584</v>
      </c>
      <c r="C150" s="110">
        <f>A150*Sheet1!D29</f>
        <v>175.2</v>
      </c>
      <c r="E150" s="110">
        <f t="shared" si="5"/>
        <v>124.24901226262584</v>
      </c>
      <c r="O150" s="110">
        <f>Sheet1!F65</f>
        <v>0.5828908437916394</v>
      </c>
    </row>
    <row r="151" spans="1:15" ht="12.75">
      <c r="A151">
        <v>14.7</v>
      </c>
      <c r="B151" s="110">
        <f t="shared" si="6"/>
        <v>302.3568824349353</v>
      </c>
      <c r="C151" s="110">
        <f>A151*Sheet1!D29</f>
        <v>176.39999999999998</v>
      </c>
      <c r="E151" s="110">
        <f t="shared" si="5"/>
        <v>125.95688243493534</v>
      </c>
      <c r="O151" s="110">
        <f>Sheet1!F65</f>
        <v>0.5828908437916394</v>
      </c>
    </row>
    <row r="152" spans="1:15" ht="12.75">
      <c r="A152">
        <v>14.8</v>
      </c>
      <c r="B152" s="110">
        <f t="shared" si="6"/>
        <v>305.27641042412074</v>
      </c>
      <c r="C152" s="110">
        <f>A152*Sheet1!D29</f>
        <v>177.60000000000002</v>
      </c>
      <c r="E152" s="110">
        <f t="shared" si="5"/>
        <v>127.6764104241207</v>
      </c>
      <c r="O152" s="110">
        <f>Sheet1!F65</f>
        <v>0.5828908437916394</v>
      </c>
    </row>
    <row r="153" spans="1:15" ht="12.75">
      <c r="A153">
        <v>14.9</v>
      </c>
      <c r="B153" s="110">
        <f t="shared" si="6"/>
        <v>308.2075962301819</v>
      </c>
      <c r="C153" s="110">
        <f>A153*Sheet1!D29</f>
        <v>178.8</v>
      </c>
      <c r="E153" s="110">
        <f t="shared" si="5"/>
        <v>129.40759623018187</v>
      </c>
      <c r="O153" s="110">
        <f>Sheet1!F65</f>
        <v>0.5828908437916394</v>
      </c>
    </row>
    <row r="154" spans="1:15" ht="12.75">
      <c r="A154">
        <v>15</v>
      </c>
      <c r="B154" s="110">
        <f t="shared" si="6"/>
        <v>311.1504398531189</v>
      </c>
      <c r="C154" s="110">
        <f>A154*Sheet1!D29</f>
        <v>180</v>
      </c>
      <c r="E154" s="110">
        <f t="shared" si="5"/>
        <v>131.15043985311885</v>
      </c>
      <c r="O154" s="110">
        <f>Sheet1!F65</f>
        <v>0.5828908437916394</v>
      </c>
    </row>
    <row r="155" spans="1:15" ht="12.75">
      <c r="A155">
        <v>15.1</v>
      </c>
      <c r="B155" s="110">
        <f t="shared" si="6"/>
        <v>314.1049412929317</v>
      </c>
      <c r="C155" s="110">
        <f>A155*Sheet1!D29</f>
        <v>181.2</v>
      </c>
      <c r="E155" s="110">
        <f t="shared" si="5"/>
        <v>132.90494129293168</v>
      </c>
      <c r="O155" s="110">
        <f>Sheet1!F65</f>
        <v>0.5828908437916394</v>
      </c>
    </row>
    <row r="156" spans="1:15" ht="12.75">
      <c r="A156">
        <v>15.2</v>
      </c>
      <c r="B156" s="110">
        <f t="shared" si="6"/>
        <v>317.0711005496203</v>
      </c>
      <c r="C156" s="110">
        <f>A156*Sheet1!D29</f>
        <v>182.39999999999998</v>
      </c>
      <c r="E156" s="110">
        <f t="shared" si="5"/>
        <v>134.67110054962035</v>
      </c>
      <c r="O156" s="110">
        <f>Sheet1!F65</f>
        <v>0.5828908437916394</v>
      </c>
    </row>
    <row r="157" spans="1:15" ht="12.75">
      <c r="A157">
        <v>15.3</v>
      </c>
      <c r="B157" s="110">
        <f t="shared" si="6"/>
        <v>320.04891762318493</v>
      </c>
      <c r="C157" s="110">
        <f>A157*Sheet1!D29</f>
        <v>183.60000000000002</v>
      </c>
      <c r="E157" s="110">
        <f t="shared" si="5"/>
        <v>136.44891762318488</v>
      </c>
      <c r="O157" s="110">
        <f>Sheet1!F65</f>
        <v>0.5828908437916394</v>
      </c>
    </row>
    <row r="158" spans="1:15" ht="12.75">
      <c r="A158">
        <v>15.4</v>
      </c>
      <c r="B158" s="110">
        <f t="shared" si="6"/>
        <v>323.03839251362524</v>
      </c>
      <c r="C158" s="110">
        <f>A158*Sheet1!D29</f>
        <v>184.8</v>
      </c>
      <c r="E158" s="110">
        <f t="shared" si="5"/>
        <v>138.2383925136252</v>
      </c>
      <c r="O158" s="110">
        <f>Sheet1!F65</f>
        <v>0.5828908437916394</v>
      </c>
    </row>
    <row r="159" spans="1:15" ht="12.75">
      <c r="A159">
        <v>15.5</v>
      </c>
      <c r="B159" s="110">
        <f t="shared" si="6"/>
        <v>326.03952522094136</v>
      </c>
      <c r="C159" s="110">
        <f>A159*Sheet1!D29</f>
        <v>186</v>
      </c>
      <c r="E159" s="110">
        <f t="shared" si="5"/>
        <v>140.03952522094136</v>
      </c>
      <c r="O159" s="110">
        <f>Sheet1!F65</f>
        <v>0.5828908437916394</v>
      </c>
    </row>
    <row r="160" spans="1:15" ht="12.75">
      <c r="A160">
        <v>15.6</v>
      </c>
      <c r="B160" s="110">
        <f t="shared" si="6"/>
        <v>329.05231574513334</v>
      </c>
      <c r="C160" s="110">
        <f>A160*Sheet1!D29</f>
        <v>187.2</v>
      </c>
      <c r="E160" s="110">
        <f t="shared" si="5"/>
        <v>141.85231574513335</v>
      </c>
      <c r="O160" s="110">
        <f>Sheet1!F65</f>
        <v>0.5828908437916394</v>
      </c>
    </row>
    <row r="161" spans="1:15" ht="12.75">
      <c r="A161">
        <v>15.7</v>
      </c>
      <c r="B161" s="110">
        <f t="shared" si="6"/>
        <v>332.07676408620114</v>
      </c>
      <c r="C161" s="110">
        <f>A161*Sheet1!D29</f>
        <v>188.39999999999998</v>
      </c>
      <c r="E161" s="110">
        <f t="shared" si="5"/>
        <v>143.67676408620116</v>
      </c>
      <c r="O161" s="110">
        <f>Sheet1!F65</f>
        <v>0.5828908437916394</v>
      </c>
    </row>
    <row r="162" spans="1:15" ht="12.75">
      <c r="A162">
        <v>15.8</v>
      </c>
      <c r="B162" s="110">
        <f t="shared" si="6"/>
        <v>335.1128702441449</v>
      </c>
      <c r="C162" s="110">
        <f>A162*Sheet1!D29</f>
        <v>189.60000000000002</v>
      </c>
      <c r="E162" s="110">
        <f t="shared" si="5"/>
        <v>145.51287024414486</v>
      </c>
      <c r="O162" s="110">
        <f>Sheet1!F65</f>
        <v>0.5828908437916394</v>
      </c>
    </row>
    <row r="163" spans="1:15" ht="12.75">
      <c r="A163">
        <v>15.9</v>
      </c>
      <c r="B163" s="110">
        <f t="shared" si="6"/>
        <v>338.16063421896433</v>
      </c>
      <c r="C163" s="110">
        <f>A163*Sheet1!D29</f>
        <v>190.8</v>
      </c>
      <c r="E163" s="110">
        <f t="shared" si="5"/>
        <v>147.36063421896435</v>
      </c>
      <c r="O163" s="110">
        <f>Sheet1!F65</f>
        <v>0.5828908437916394</v>
      </c>
    </row>
    <row r="164" spans="1:15" ht="12.75">
      <c r="A164">
        <v>16</v>
      </c>
      <c r="B164" s="110">
        <f t="shared" si="6"/>
        <v>341.2200560106597</v>
      </c>
      <c r="C164" s="110">
        <f>A164*Sheet1!D29</f>
        <v>192</v>
      </c>
      <c r="E164" s="110">
        <f t="shared" si="5"/>
        <v>149.22005601065968</v>
      </c>
      <c r="O164" s="110">
        <f>Sheet1!F65</f>
        <v>0.5828908437916394</v>
      </c>
    </row>
    <row r="165" spans="1:15" ht="12.75">
      <c r="A165">
        <v>16.1</v>
      </c>
      <c r="B165" s="110">
        <f t="shared" si="6"/>
        <v>344.2911356192309</v>
      </c>
      <c r="C165" s="110">
        <f>A165*Sheet1!D29</f>
        <v>193.20000000000002</v>
      </c>
      <c r="E165" s="110">
        <f t="shared" si="5"/>
        <v>151.09113561923087</v>
      </c>
      <c r="O165" s="110">
        <f>Sheet1!F65</f>
        <v>0.5828908437916394</v>
      </c>
    </row>
    <row r="166" spans="1:15" ht="12.75">
      <c r="A166">
        <v>16.2</v>
      </c>
      <c r="B166" s="110">
        <f t="shared" si="6"/>
        <v>347.3738730446778</v>
      </c>
      <c r="C166" s="110">
        <f>A166*Sheet1!D29</f>
        <v>194.39999999999998</v>
      </c>
      <c r="E166" s="110">
        <f t="shared" si="5"/>
        <v>152.97387304467784</v>
      </c>
      <c r="O166" s="110">
        <f>Sheet1!F65</f>
        <v>0.5828908437916394</v>
      </c>
    </row>
    <row r="167" spans="1:15" ht="12.75">
      <c r="A167">
        <v>16.3</v>
      </c>
      <c r="B167" s="110">
        <f t="shared" si="6"/>
        <v>350.4682682870007</v>
      </c>
      <c r="C167" s="110">
        <f>A167*Sheet1!D29</f>
        <v>195.60000000000002</v>
      </c>
      <c r="E167" s="110">
        <f t="shared" si="5"/>
        <v>154.86826828700066</v>
      </c>
      <c r="O167" s="110">
        <f>Sheet1!F65</f>
        <v>0.5828908437916394</v>
      </c>
    </row>
    <row r="168" spans="1:15" ht="12.75">
      <c r="A168">
        <v>16.4</v>
      </c>
      <c r="B168" s="110">
        <f t="shared" si="6"/>
        <v>353.5743213461993</v>
      </c>
      <c r="C168" s="110">
        <f>A168*Sheet1!D29</f>
        <v>196.79999999999998</v>
      </c>
      <c r="E168" s="110">
        <f t="shared" si="5"/>
        <v>156.77432134619932</v>
      </c>
      <c r="O168" s="110">
        <f>Sheet1!F65</f>
        <v>0.5828908437916394</v>
      </c>
    </row>
    <row r="169" spans="1:15" ht="12.75">
      <c r="A169">
        <v>16.5</v>
      </c>
      <c r="B169" s="110">
        <f t="shared" si="6"/>
        <v>356.69203222227384</v>
      </c>
      <c r="C169" s="110">
        <f>A169*Sheet1!D29</f>
        <v>198</v>
      </c>
      <c r="E169" s="110">
        <f t="shared" si="5"/>
        <v>158.6920322222738</v>
      </c>
      <c r="O169" s="110">
        <f>Sheet1!F65</f>
        <v>0.5828908437916394</v>
      </c>
    </row>
    <row r="170" spans="1:15" ht="12.75">
      <c r="A170">
        <v>16.6</v>
      </c>
      <c r="B170" s="110">
        <f t="shared" si="6"/>
        <v>359.8214009152242</v>
      </c>
      <c r="C170" s="110">
        <f>A170*Sheet1!D29</f>
        <v>199.20000000000002</v>
      </c>
      <c r="E170" s="110">
        <f t="shared" si="5"/>
        <v>160.62140091522417</v>
      </c>
      <c r="O170" s="110">
        <f>Sheet1!F65</f>
        <v>0.5828908437916394</v>
      </c>
    </row>
    <row r="171" spans="1:15" ht="12.75">
      <c r="A171">
        <v>16.7</v>
      </c>
      <c r="B171" s="110">
        <f t="shared" si="6"/>
        <v>362.96242742505024</v>
      </c>
      <c r="C171" s="110">
        <f>A171*Sheet1!D29</f>
        <v>200.39999999999998</v>
      </c>
      <c r="E171" s="110">
        <f t="shared" si="5"/>
        <v>162.5624274250503</v>
      </c>
      <c r="O171" s="110">
        <f>Sheet1!F65</f>
        <v>0.5828908437916394</v>
      </c>
    </row>
    <row r="172" spans="1:15" ht="12.75">
      <c r="A172">
        <v>16.8</v>
      </c>
      <c r="B172" s="110">
        <f t="shared" si="6"/>
        <v>366.11511175175235</v>
      </c>
      <c r="C172" s="110">
        <f>A172*Sheet1!D29</f>
        <v>201.60000000000002</v>
      </c>
      <c r="E172" s="110">
        <f t="shared" si="5"/>
        <v>164.5151117517523</v>
      </c>
      <c r="O172" s="110">
        <f>Sheet1!F65</f>
        <v>0.5828908437916394</v>
      </c>
    </row>
    <row r="173" spans="1:15" ht="12.75">
      <c r="A173">
        <v>16.9</v>
      </c>
      <c r="B173" s="110">
        <f t="shared" si="6"/>
        <v>369.2794538953301</v>
      </c>
      <c r="C173" s="110">
        <f>A173*Sheet1!D29</f>
        <v>202.79999999999998</v>
      </c>
      <c r="E173" s="110">
        <f t="shared" si="5"/>
        <v>166.4794538953301</v>
      </c>
      <c r="O173" s="110">
        <f>Sheet1!F65</f>
        <v>0.5828908437916394</v>
      </c>
    </row>
    <row r="174" spans="1:15" ht="12.75">
      <c r="A174">
        <v>17</v>
      </c>
      <c r="B174" s="110">
        <f t="shared" si="6"/>
        <v>372.4554538557838</v>
      </c>
      <c r="C174" s="110">
        <f>A174*Sheet1!D29</f>
        <v>204</v>
      </c>
      <c r="E174" s="110">
        <f t="shared" si="5"/>
        <v>168.4554538557838</v>
      </c>
      <c r="O174" s="110">
        <f>Sheet1!F65</f>
        <v>0.5828908437916394</v>
      </c>
    </row>
    <row r="175" spans="1:15" ht="12.75">
      <c r="A175">
        <v>17.1</v>
      </c>
      <c r="B175" s="110">
        <f t="shared" si="6"/>
        <v>375.64311163311334</v>
      </c>
      <c r="C175" s="110">
        <f>A175*Sheet1!D29</f>
        <v>205.20000000000002</v>
      </c>
      <c r="E175" s="110">
        <f t="shared" si="5"/>
        <v>170.4431116331133</v>
      </c>
      <c r="O175" s="110">
        <f>Sheet1!F65</f>
        <v>0.5828908437916394</v>
      </c>
    </row>
    <row r="176" spans="1:15" ht="12.75">
      <c r="A176">
        <v>17.2</v>
      </c>
      <c r="B176" s="110">
        <f t="shared" si="6"/>
        <v>378.8424272273186</v>
      </c>
      <c r="C176" s="110">
        <f>A176*Sheet1!D29</f>
        <v>206.39999999999998</v>
      </c>
      <c r="E176" s="110">
        <f t="shared" si="5"/>
        <v>172.44242722731857</v>
      </c>
      <c r="O176" s="110">
        <f>Sheet1!F65</f>
        <v>0.5828908437916394</v>
      </c>
    </row>
    <row r="177" spans="1:15" ht="12.75">
      <c r="A177">
        <v>17.3</v>
      </c>
      <c r="B177" s="110">
        <f t="shared" si="6"/>
        <v>382.0534006383998</v>
      </c>
      <c r="C177" s="110">
        <f>A177*Sheet1!D29</f>
        <v>207.60000000000002</v>
      </c>
      <c r="E177" s="110">
        <f t="shared" si="5"/>
        <v>174.45340063839976</v>
      </c>
      <c r="O177" s="110">
        <f>Sheet1!F65</f>
        <v>0.5828908437916394</v>
      </c>
    </row>
    <row r="178" spans="1:15" ht="12.75">
      <c r="A178">
        <v>17.4</v>
      </c>
      <c r="B178" s="110">
        <f t="shared" si="6"/>
        <v>385.2760318663567</v>
      </c>
      <c r="C178" s="110">
        <f>A178*Sheet1!D29</f>
        <v>208.79999999999998</v>
      </c>
      <c r="E178" s="110">
        <f t="shared" si="5"/>
        <v>176.4760318663567</v>
      </c>
      <c r="O178" s="110">
        <f>Sheet1!F65</f>
        <v>0.5828908437916394</v>
      </c>
    </row>
    <row r="179" spans="1:15" ht="12.75">
      <c r="A179">
        <v>17.5</v>
      </c>
      <c r="B179" s="110">
        <f t="shared" si="6"/>
        <v>388.5103209111895</v>
      </c>
      <c r="C179" s="110">
        <f>A179*Sheet1!D29</f>
        <v>210</v>
      </c>
      <c r="E179" s="110">
        <f t="shared" si="5"/>
        <v>178.51032091118955</v>
      </c>
      <c r="O179" s="110">
        <f>Sheet1!F65</f>
        <v>0.5828908437916394</v>
      </c>
    </row>
    <row r="180" spans="1:15" ht="12.75">
      <c r="A180">
        <v>17.6</v>
      </c>
      <c r="B180" s="110">
        <f t="shared" si="6"/>
        <v>391.75626777289824</v>
      </c>
      <c r="C180" s="110">
        <f>A180*Sheet1!D29</f>
        <v>211.20000000000002</v>
      </c>
      <c r="E180" s="110">
        <f t="shared" si="5"/>
        <v>180.55626777289822</v>
      </c>
      <c r="O180" s="110">
        <f>Sheet1!F65</f>
        <v>0.5828908437916394</v>
      </c>
    </row>
    <row r="181" spans="1:15" ht="12.75">
      <c r="A181">
        <v>17.7</v>
      </c>
      <c r="B181" s="110">
        <f t="shared" si="6"/>
        <v>395.01387245148265</v>
      </c>
      <c r="C181" s="110">
        <f>A181*Sheet1!D29</f>
        <v>212.39999999999998</v>
      </c>
      <c r="E181" s="110">
        <f t="shared" si="5"/>
        <v>182.61387245148268</v>
      </c>
      <c r="O181" s="110">
        <f>Sheet1!F65</f>
        <v>0.5828908437916394</v>
      </c>
    </row>
    <row r="182" spans="1:15" ht="12.75">
      <c r="A182">
        <v>17.8</v>
      </c>
      <c r="B182" s="110">
        <f t="shared" si="6"/>
        <v>398.28313494694305</v>
      </c>
      <c r="C182" s="110">
        <f>A182*Sheet1!D29</f>
        <v>213.60000000000002</v>
      </c>
      <c r="E182" s="110">
        <f t="shared" si="5"/>
        <v>184.68313494694303</v>
      </c>
      <c r="O182" s="110">
        <f>Sheet1!F65</f>
        <v>0.5828908437916394</v>
      </c>
    </row>
    <row r="183" spans="1:15" ht="12.75">
      <c r="A183">
        <v>17.9</v>
      </c>
      <c r="B183" s="110">
        <f t="shared" si="6"/>
        <v>401.56405525927914</v>
      </c>
      <c r="C183" s="110">
        <f>A183*Sheet1!D29</f>
        <v>214.79999999999998</v>
      </c>
      <c r="E183" s="110">
        <f t="shared" si="5"/>
        <v>186.76405525927916</v>
      </c>
      <c r="O183" s="110">
        <f>Sheet1!F65</f>
        <v>0.5828908437916394</v>
      </c>
    </row>
    <row r="184" spans="1:15" ht="12.75">
      <c r="A184">
        <v>18</v>
      </c>
      <c r="B184" s="110">
        <f t="shared" si="6"/>
        <v>404.85663338849116</v>
      </c>
      <c r="C184" s="110">
        <f>A184*Sheet1!D29</f>
        <v>216</v>
      </c>
      <c r="E184" s="110">
        <f t="shared" si="5"/>
        <v>188.85663338849116</v>
      </c>
      <c r="O184" s="110">
        <f>Sheet1!F65</f>
        <v>0.5828908437916394</v>
      </c>
    </row>
    <row r="185" spans="1:15" ht="12.75">
      <c r="A185">
        <v>18.1</v>
      </c>
      <c r="B185" s="110">
        <f t="shared" si="6"/>
        <v>408.16086933457905</v>
      </c>
      <c r="C185" s="110">
        <f>A185*Sheet1!D29</f>
        <v>217.20000000000002</v>
      </c>
      <c r="E185" s="110">
        <f t="shared" si="5"/>
        <v>190.960869334579</v>
      </c>
      <c r="O185" s="110">
        <f>Sheet1!F65</f>
        <v>0.5828908437916394</v>
      </c>
    </row>
    <row r="186" spans="1:15" ht="12.75">
      <c r="A186">
        <v>18.2</v>
      </c>
      <c r="B186" s="110">
        <f t="shared" si="6"/>
        <v>411.4767630975426</v>
      </c>
      <c r="C186" s="110">
        <f>A186*Sheet1!D29</f>
        <v>218.39999999999998</v>
      </c>
      <c r="E186" s="110">
        <f t="shared" si="5"/>
        <v>193.0767630975426</v>
      </c>
      <c r="O186" s="110">
        <f>Sheet1!F65</f>
        <v>0.5828908437916394</v>
      </c>
    </row>
    <row r="187" spans="1:15" ht="12.75">
      <c r="A187">
        <v>18.3</v>
      </c>
      <c r="B187" s="110">
        <f t="shared" si="6"/>
        <v>414.8043146773822</v>
      </c>
      <c r="C187" s="110">
        <f>A187*Sheet1!D29</f>
        <v>219.60000000000002</v>
      </c>
      <c r="E187" s="110">
        <f t="shared" si="5"/>
        <v>195.20431467738214</v>
      </c>
      <c r="O187" s="110">
        <f>Sheet1!F65</f>
        <v>0.5828908437916394</v>
      </c>
    </row>
    <row r="188" spans="1:15" ht="12.75">
      <c r="A188">
        <v>18.4</v>
      </c>
      <c r="B188" s="110">
        <f t="shared" si="6"/>
        <v>418.1435240740974</v>
      </c>
      <c r="C188" s="110">
        <f>A188*Sheet1!D29</f>
        <v>220.79999999999998</v>
      </c>
      <c r="E188" s="110">
        <f t="shared" si="5"/>
        <v>197.3435240740974</v>
      </c>
      <c r="O188" s="110">
        <f>Sheet1!F65</f>
        <v>0.5828908437916394</v>
      </c>
    </row>
    <row r="189" spans="1:15" ht="12.75">
      <c r="A189">
        <v>18.5</v>
      </c>
      <c r="B189" s="110">
        <f t="shared" si="6"/>
        <v>421.4943912876886</v>
      </c>
      <c r="C189" s="110">
        <f>A189*Sheet1!D29</f>
        <v>222</v>
      </c>
      <c r="E189" s="110">
        <f t="shared" si="5"/>
        <v>199.49439128768856</v>
      </c>
      <c r="O189" s="110">
        <f>Sheet1!F65</f>
        <v>0.5828908437916394</v>
      </c>
    </row>
    <row r="190" spans="1:15" ht="12.75">
      <c r="A190">
        <v>18.6</v>
      </c>
      <c r="B190" s="110">
        <f t="shared" si="6"/>
        <v>424.8569163181556</v>
      </c>
      <c r="C190" s="110">
        <f>A190*Sheet1!D29</f>
        <v>223.20000000000002</v>
      </c>
      <c r="E190" s="110">
        <f t="shared" si="5"/>
        <v>201.65691631815557</v>
      </c>
      <c r="O190" s="110">
        <f>Sheet1!F65</f>
        <v>0.5828908437916394</v>
      </c>
    </row>
    <row r="191" spans="1:15" ht="12.75">
      <c r="A191">
        <v>18.7</v>
      </c>
      <c r="B191" s="110">
        <f t="shared" si="6"/>
        <v>428.23109916549834</v>
      </c>
      <c r="C191" s="110">
        <f>A191*Sheet1!D29</f>
        <v>224.39999999999998</v>
      </c>
      <c r="E191" s="110">
        <f t="shared" si="5"/>
        <v>203.83109916549836</v>
      </c>
      <c r="O191" s="110">
        <f>Sheet1!F65</f>
        <v>0.5828908437916394</v>
      </c>
    </row>
    <row r="192" spans="1:15" ht="12.75">
      <c r="A192">
        <v>18.8</v>
      </c>
      <c r="B192" s="110">
        <f t="shared" si="6"/>
        <v>431.61693982971707</v>
      </c>
      <c r="C192" s="110">
        <f>A192*Sheet1!D29</f>
        <v>225.60000000000002</v>
      </c>
      <c r="E192" s="110">
        <f t="shared" si="5"/>
        <v>206.01693982971705</v>
      </c>
      <c r="O192" s="110">
        <f>Sheet1!F65</f>
        <v>0.5828908437916394</v>
      </c>
    </row>
    <row r="193" spans="1:15" ht="12.75">
      <c r="A193">
        <v>18.9</v>
      </c>
      <c r="B193" s="110">
        <f t="shared" si="6"/>
        <v>435.01443831081144</v>
      </c>
      <c r="C193" s="110">
        <f>A193*Sheet1!D29</f>
        <v>226.79999999999998</v>
      </c>
      <c r="E193" s="110">
        <f t="shared" si="5"/>
        <v>208.21443831081146</v>
      </c>
      <c r="O193" s="110">
        <f>Sheet1!F65</f>
        <v>0.5828908437916394</v>
      </c>
    </row>
    <row r="194" spans="1:15" ht="12.75">
      <c r="A194">
        <v>19</v>
      </c>
      <c r="B194" s="110">
        <f t="shared" si="6"/>
        <v>438.4235946087818</v>
      </c>
      <c r="C194" s="110">
        <f>A194*Sheet1!D29</f>
        <v>228</v>
      </c>
      <c r="E194" s="110">
        <f t="shared" si="5"/>
        <v>210.4235946087818</v>
      </c>
      <c r="O194" s="110">
        <f>Sheet1!F65</f>
        <v>0.5828908437916394</v>
      </c>
    </row>
    <row r="195" spans="1:15" ht="12.75">
      <c r="A195">
        <v>19.1</v>
      </c>
      <c r="B195" s="110">
        <f t="shared" si="6"/>
        <v>441.844408723628</v>
      </c>
      <c r="C195" s="110">
        <f>A195*Sheet1!D29</f>
        <v>229.20000000000002</v>
      </c>
      <c r="E195" s="110">
        <f t="shared" si="5"/>
        <v>212.64440872362798</v>
      </c>
      <c r="O195" s="110">
        <f>Sheet1!F65</f>
        <v>0.5828908437916394</v>
      </c>
    </row>
    <row r="196" spans="1:15" ht="12.75">
      <c r="A196">
        <v>19.2</v>
      </c>
      <c r="B196" s="110">
        <f t="shared" si="6"/>
        <v>445.27688065534994</v>
      </c>
      <c r="C196" s="110">
        <f>A196*Sheet1!D29</f>
        <v>230.39999999999998</v>
      </c>
      <c r="E196" s="110">
        <f t="shared" si="5"/>
        <v>214.87688065534994</v>
      </c>
      <c r="O196" s="110">
        <f>Sheet1!F65</f>
        <v>0.5828908437916394</v>
      </c>
    </row>
    <row r="197" spans="1:15" ht="12.75">
      <c r="A197">
        <v>19.3</v>
      </c>
      <c r="B197" s="110">
        <f t="shared" si="6"/>
        <v>448.72101040394773</v>
      </c>
      <c r="C197" s="110">
        <f>A197*Sheet1!D29</f>
        <v>231.60000000000002</v>
      </c>
      <c r="E197" s="110">
        <f t="shared" si="5"/>
        <v>217.12101040394774</v>
      </c>
      <c r="O197" s="110">
        <f>Sheet1!F65</f>
        <v>0.5828908437916394</v>
      </c>
    </row>
    <row r="198" spans="1:15" ht="12.75">
      <c r="A198">
        <v>19.4</v>
      </c>
      <c r="B198" s="110">
        <f t="shared" si="6"/>
        <v>452.1767979694214</v>
      </c>
      <c r="C198" s="110">
        <f>A198*Sheet1!D29</f>
        <v>232.79999999999998</v>
      </c>
      <c r="E198" s="110">
        <f aca="true" t="shared" si="7" ref="E198:E261">(A198*A198)*O198</f>
        <v>219.37679796942138</v>
      </c>
      <c r="O198" s="110">
        <f>Sheet1!F65</f>
        <v>0.5828908437916394</v>
      </c>
    </row>
    <row r="199" spans="1:15" ht="12.75">
      <c r="A199">
        <v>19.5</v>
      </c>
      <c r="B199" s="110">
        <f t="shared" si="6"/>
        <v>455.64424335177085</v>
      </c>
      <c r="C199" s="110">
        <f>A199*Sheet1!D29</f>
        <v>234</v>
      </c>
      <c r="E199" s="110">
        <f t="shared" si="7"/>
        <v>221.64424335177085</v>
      </c>
      <c r="O199" s="110">
        <f>Sheet1!F65</f>
        <v>0.5828908437916394</v>
      </c>
    </row>
    <row r="200" spans="1:15" ht="12.75">
      <c r="A200">
        <v>19.6</v>
      </c>
      <c r="B200" s="110">
        <f aca="true" t="shared" si="8" ref="B200:B263">C200+E200</f>
        <v>459.12334655099625</v>
      </c>
      <c r="C200" s="110">
        <f>A200*Sheet1!D29</f>
        <v>235.20000000000002</v>
      </c>
      <c r="E200" s="110">
        <f t="shared" si="7"/>
        <v>223.92334655099623</v>
      </c>
      <c r="O200" s="110">
        <f>Sheet1!F65</f>
        <v>0.5828908437916394</v>
      </c>
    </row>
    <row r="201" spans="1:15" ht="12.75">
      <c r="A201">
        <v>19.7</v>
      </c>
      <c r="B201" s="110">
        <f t="shared" si="8"/>
        <v>462.6141075670973</v>
      </c>
      <c r="C201" s="110">
        <f>A201*Sheet1!D29</f>
        <v>236.39999999999998</v>
      </c>
      <c r="E201" s="110">
        <f t="shared" si="7"/>
        <v>226.2141075670973</v>
      </c>
      <c r="O201" s="110">
        <f>Sheet1!F65</f>
        <v>0.5828908437916394</v>
      </c>
    </row>
    <row r="202" spans="1:15" ht="12.75">
      <c r="A202">
        <v>19.8</v>
      </c>
      <c r="B202" s="110">
        <f t="shared" si="8"/>
        <v>466.11652640007435</v>
      </c>
      <c r="C202" s="110">
        <f>A202*Sheet1!D29</f>
        <v>237.60000000000002</v>
      </c>
      <c r="E202" s="110">
        <f t="shared" si="7"/>
        <v>228.5165264000743</v>
      </c>
      <c r="O202" s="110">
        <f>Sheet1!F65</f>
        <v>0.5828908437916394</v>
      </c>
    </row>
    <row r="203" spans="1:15" ht="12.75">
      <c r="A203">
        <v>19.9</v>
      </c>
      <c r="B203" s="110">
        <f t="shared" si="8"/>
        <v>469.630603049927</v>
      </c>
      <c r="C203" s="110">
        <f>A203*Sheet1!D29</f>
        <v>238.79999999999998</v>
      </c>
      <c r="E203" s="110">
        <f t="shared" si="7"/>
        <v>230.83060304992705</v>
      </c>
      <c r="O203" s="110">
        <f>Sheet1!F65</f>
        <v>0.5828908437916394</v>
      </c>
    </row>
    <row r="204" spans="1:15" ht="12.75">
      <c r="A204">
        <v>20</v>
      </c>
      <c r="B204" s="110">
        <f t="shared" si="8"/>
        <v>473.15633751665575</v>
      </c>
      <c r="C204" s="110">
        <f>A204*Sheet1!D29</f>
        <v>240</v>
      </c>
      <c r="E204" s="110">
        <f t="shared" si="7"/>
        <v>233.15633751665575</v>
      </c>
      <c r="O204" s="110">
        <f>Sheet1!F65</f>
        <v>0.5828908437916394</v>
      </c>
    </row>
    <row r="205" spans="1:15" ht="12.75">
      <c r="A205">
        <v>20.5</v>
      </c>
      <c r="B205" s="110">
        <f t="shared" si="8"/>
        <v>490.95987710343644</v>
      </c>
      <c r="C205" s="110">
        <f>A205*Sheet1!D29</f>
        <v>246</v>
      </c>
      <c r="E205" s="110">
        <f t="shared" si="7"/>
        <v>244.95987710343644</v>
      </c>
      <c r="O205" s="110">
        <f>Sheet1!F65</f>
        <v>0.5828908437916394</v>
      </c>
    </row>
    <row r="206" spans="1:15" ht="12.75">
      <c r="A206">
        <v>21</v>
      </c>
      <c r="B206" s="110">
        <f t="shared" si="8"/>
        <v>509.05486211211297</v>
      </c>
      <c r="C206" s="110">
        <f>A206*Sheet1!D29</f>
        <v>252</v>
      </c>
      <c r="E206" s="110">
        <f t="shared" si="7"/>
        <v>257.05486211211297</v>
      </c>
      <c r="O206" s="110">
        <f>Sheet1!F65</f>
        <v>0.5828908437916394</v>
      </c>
    </row>
    <row r="207" spans="1:15" ht="12.75">
      <c r="A207">
        <v>21.5</v>
      </c>
      <c r="B207" s="110">
        <f t="shared" si="8"/>
        <v>527.4412925426852</v>
      </c>
      <c r="C207" s="110">
        <f>A207*Sheet1!D29</f>
        <v>258</v>
      </c>
      <c r="E207" s="110">
        <f t="shared" si="7"/>
        <v>269.4412925426853</v>
      </c>
      <c r="O207" s="110">
        <f>Sheet1!F65</f>
        <v>0.5828908437916394</v>
      </c>
    </row>
    <row r="208" spans="1:15" ht="12.75">
      <c r="A208">
        <v>22</v>
      </c>
      <c r="B208" s="110">
        <f t="shared" si="8"/>
        <v>546.1191683951535</v>
      </c>
      <c r="C208" s="110">
        <f>A208*Sheet1!D29</f>
        <v>264</v>
      </c>
      <c r="E208" s="110">
        <f t="shared" si="7"/>
        <v>282.11916839515345</v>
      </c>
      <c r="O208" s="110">
        <f>Sheet1!F65</f>
        <v>0.5828908437916394</v>
      </c>
    </row>
    <row r="209" spans="1:15" ht="12.75">
      <c r="A209">
        <v>22.5</v>
      </c>
      <c r="B209" s="110">
        <f t="shared" si="8"/>
        <v>565.0884896695175</v>
      </c>
      <c r="C209" s="110">
        <f>A209*Sheet1!D29</f>
        <v>270</v>
      </c>
      <c r="E209" s="110">
        <f t="shared" si="7"/>
        <v>295.0884896695174</v>
      </c>
      <c r="O209" s="110">
        <f>Sheet1!F65</f>
        <v>0.5828908437916394</v>
      </c>
    </row>
    <row r="210" spans="1:15" ht="12.75">
      <c r="A210">
        <v>23</v>
      </c>
      <c r="B210" s="110">
        <f t="shared" si="8"/>
        <v>584.3492563657771</v>
      </c>
      <c r="C210" s="110">
        <f>A210*Sheet1!D29</f>
        <v>276</v>
      </c>
      <c r="E210" s="110">
        <f t="shared" si="7"/>
        <v>308.3492563657772</v>
      </c>
      <c r="O210" s="110">
        <f>Sheet1!F65</f>
        <v>0.5828908437916394</v>
      </c>
    </row>
    <row r="211" spans="1:15" ht="12.75">
      <c r="A211">
        <v>23.5</v>
      </c>
      <c r="B211" s="110">
        <f t="shared" si="8"/>
        <v>603.9014684839328</v>
      </c>
      <c r="C211" s="110">
        <f>A211*Sheet1!D29</f>
        <v>282</v>
      </c>
      <c r="E211" s="110">
        <f t="shared" si="7"/>
        <v>321.90146848393283</v>
      </c>
      <c r="O211" s="110">
        <f>Sheet1!F65</f>
        <v>0.5828908437916394</v>
      </c>
    </row>
    <row r="212" spans="1:15" ht="12.75">
      <c r="A212">
        <v>24</v>
      </c>
      <c r="B212" s="110">
        <f t="shared" si="8"/>
        <v>623.7451260239843</v>
      </c>
      <c r="C212" s="110">
        <f>A212*Sheet1!D29</f>
        <v>288</v>
      </c>
      <c r="E212" s="110">
        <f t="shared" si="7"/>
        <v>335.74512602398426</v>
      </c>
      <c r="O212" s="110">
        <f>Sheet1!F65</f>
        <v>0.5828908437916394</v>
      </c>
    </row>
    <row r="213" spans="1:15" ht="12.75">
      <c r="A213">
        <v>24.5</v>
      </c>
      <c r="B213" s="110">
        <f t="shared" si="8"/>
        <v>643.8802289859316</v>
      </c>
      <c r="C213" s="110">
        <f>A213*Sheet1!D29</f>
        <v>294</v>
      </c>
      <c r="E213" s="110">
        <f t="shared" si="7"/>
        <v>349.8802289859315</v>
      </c>
      <c r="O213" s="110">
        <f>Sheet1!F65</f>
        <v>0.5828908437916394</v>
      </c>
    </row>
    <row r="214" spans="1:15" ht="12.75">
      <c r="A214">
        <v>25</v>
      </c>
      <c r="B214" s="110">
        <f t="shared" si="8"/>
        <v>664.3067773697746</v>
      </c>
      <c r="C214" s="110">
        <f>A214*Sheet1!D29</f>
        <v>300</v>
      </c>
      <c r="E214" s="110">
        <f t="shared" si="7"/>
        <v>364.3067773697746</v>
      </c>
      <c r="O214" s="110">
        <f>Sheet1!F65</f>
        <v>0.5828908437916394</v>
      </c>
    </row>
    <row r="215" spans="1:15" ht="12.75">
      <c r="A215">
        <v>25.5</v>
      </c>
      <c r="B215" s="110">
        <f t="shared" si="8"/>
        <v>685.0247711755135</v>
      </c>
      <c r="C215" s="110">
        <f>A215*Sheet1!D29</f>
        <v>306</v>
      </c>
      <c r="E215" s="110">
        <f t="shared" si="7"/>
        <v>379.0247711755135</v>
      </c>
      <c r="O215" s="110">
        <f>Sheet1!F65</f>
        <v>0.5828908437916394</v>
      </c>
    </row>
    <row r="216" spans="1:15" ht="12.75">
      <c r="A216">
        <v>26</v>
      </c>
      <c r="B216" s="110">
        <f t="shared" si="8"/>
        <v>706.0342104031482</v>
      </c>
      <c r="C216" s="110">
        <f>A216*Sheet1!D29</f>
        <v>312</v>
      </c>
      <c r="E216" s="110">
        <f t="shared" si="7"/>
        <v>394.0342104031482</v>
      </c>
      <c r="O216" s="110">
        <f>Sheet1!F65</f>
        <v>0.5828908437916394</v>
      </c>
    </row>
    <row r="217" spans="1:15" ht="12.75">
      <c r="A217">
        <v>26.5</v>
      </c>
      <c r="B217" s="110">
        <f t="shared" si="8"/>
        <v>727.3350950526788</v>
      </c>
      <c r="C217" s="110">
        <f>A217*Sheet1!D29</f>
        <v>318</v>
      </c>
      <c r="E217" s="110">
        <f t="shared" si="7"/>
        <v>409.33509505267875</v>
      </c>
      <c r="O217" s="110">
        <f>Sheet1!F65</f>
        <v>0.5828908437916394</v>
      </c>
    </row>
    <row r="218" spans="1:15" ht="12.75">
      <c r="A218">
        <v>27</v>
      </c>
      <c r="B218" s="110">
        <f t="shared" si="8"/>
        <v>748.9274251241051</v>
      </c>
      <c r="C218" s="110">
        <f>A218*Sheet1!D29</f>
        <v>324</v>
      </c>
      <c r="E218" s="110">
        <f t="shared" si="7"/>
        <v>424.92742512410507</v>
      </c>
      <c r="O218" s="110">
        <f>Sheet1!F65</f>
        <v>0.5828908437916394</v>
      </c>
    </row>
    <row r="219" spans="1:15" ht="12.75">
      <c r="A219">
        <v>27.5</v>
      </c>
      <c r="B219" s="110">
        <f t="shared" si="8"/>
        <v>770.8112006174273</v>
      </c>
      <c r="C219" s="110">
        <f>A219*Sheet1!D29</f>
        <v>330</v>
      </c>
      <c r="E219" s="110">
        <f t="shared" si="7"/>
        <v>440.8112006174273</v>
      </c>
      <c r="O219" s="110">
        <f>Sheet1!F65</f>
        <v>0.5828908437916394</v>
      </c>
    </row>
    <row r="220" spans="1:15" ht="12.75">
      <c r="A220">
        <v>28</v>
      </c>
      <c r="B220" s="110">
        <f t="shared" si="8"/>
        <v>792.9864215326452</v>
      </c>
      <c r="C220" s="110">
        <f>A220*Sheet1!D29</f>
        <v>336</v>
      </c>
      <c r="E220" s="110">
        <f t="shared" si="7"/>
        <v>456.98642153264524</v>
      </c>
      <c r="O220" s="110">
        <f>Sheet1!F65</f>
        <v>0.5828908437916394</v>
      </c>
    </row>
    <row r="221" spans="1:15" ht="12.75">
      <c r="A221">
        <v>28.5</v>
      </c>
      <c r="B221" s="110">
        <f t="shared" si="8"/>
        <v>815.4530878697591</v>
      </c>
      <c r="C221" s="110">
        <f>A221*Sheet1!D29</f>
        <v>342</v>
      </c>
      <c r="E221" s="110">
        <f t="shared" si="7"/>
        <v>473.4530878697591</v>
      </c>
      <c r="O221" s="110">
        <f>Sheet1!F65</f>
        <v>0.5828908437916394</v>
      </c>
    </row>
    <row r="222" spans="1:15" ht="12.75">
      <c r="A222">
        <v>29</v>
      </c>
      <c r="B222" s="110">
        <f t="shared" si="8"/>
        <v>838.2111996287688</v>
      </c>
      <c r="C222" s="110">
        <f>A222*Sheet1!D29</f>
        <v>348</v>
      </c>
      <c r="E222" s="110">
        <f t="shared" si="7"/>
        <v>490.2111996287687</v>
      </c>
      <c r="O222" s="110">
        <f>Sheet1!F65</f>
        <v>0.5828908437916394</v>
      </c>
    </row>
    <row r="223" spans="1:15" ht="12.75">
      <c r="A223">
        <v>29.5</v>
      </c>
      <c r="B223" s="110">
        <f t="shared" si="8"/>
        <v>861.2607568096741</v>
      </c>
      <c r="C223" s="110">
        <f>A223*Sheet1!D29</f>
        <v>354</v>
      </c>
      <c r="E223" s="110">
        <f t="shared" si="7"/>
        <v>507.26075680967415</v>
      </c>
      <c r="O223" s="110">
        <f>Sheet1!F65</f>
        <v>0.5828908437916394</v>
      </c>
    </row>
    <row r="224" spans="1:15" ht="12.75">
      <c r="A224">
        <v>30</v>
      </c>
      <c r="B224" s="110">
        <f t="shared" si="8"/>
        <v>884.6017594124754</v>
      </c>
      <c r="C224" s="110">
        <f>A224*Sheet1!D29</f>
        <v>360</v>
      </c>
      <c r="E224" s="110">
        <f t="shared" si="7"/>
        <v>524.6017594124754</v>
      </c>
      <c r="O224" s="110">
        <f>Sheet1!F65</f>
        <v>0.5828908437916394</v>
      </c>
    </row>
    <row r="225" spans="1:15" ht="12.75">
      <c r="A225">
        <v>30.5</v>
      </c>
      <c r="B225" s="110">
        <f t="shared" si="8"/>
        <v>908.2342074371725</v>
      </c>
      <c r="C225" s="110">
        <f>A225*Sheet1!D29</f>
        <v>366</v>
      </c>
      <c r="E225" s="110">
        <f t="shared" si="7"/>
        <v>542.2342074371725</v>
      </c>
      <c r="O225" s="110">
        <f>Sheet1!F65</f>
        <v>0.5828908437916394</v>
      </c>
    </row>
    <row r="226" spans="1:15" ht="12.75">
      <c r="A226">
        <v>31</v>
      </c>
      <c r="B226" s="110">
        <f t="shared" si="8"/>
        <v>932.1581008837654</v>
      </c>
      <c r="C226" s="110">
        <f>A226*Sheet1!D29</f>
        <v>372</v>
      </c>
      <c r="E226" s="110">
        <f t="shared" si="7"/>
        <v>560.1581008837654</v>
      </c>
      <c r="O226" s="110">
        <f>Sheet1!F65</f>
        <v>0.5828908437916394</v>
      </c>
    </row>
    <row r="227" spans="1:15" ht="12.75">
      <c r="A227">
        <v>31.5</v>
      </c>
      <c r="B227" s="110">
        <f t="shared" si="8"/>
        <v>956.3734397522542</v>
      </c>
      <c r="C227" s="110">
        <f>A227*Sheet1!D29</f>
        <v>378</v>
      </c>
      <c r="E227" s="110">
        <f t="shared" si="7"/>
        <v>578.3734397522542</v>
      </c>
      <c r="O227" s="110">
        <f>Sheet1!F65</f>
        <v>0.5828908437916394</v>
      </c>
    </row>
    <row r="228" spans="1:15" ht="12.75">
      <c r="A228">
        <v>32</v>
      </c>
      <c r="B228" s="110">
        <f t="shared" si="8"/>
        <v>980.8802240426387</v>
      </c>
      <c r="C228" s="110">
        <f>A228*Sheet1!D29</f>
        <v>384</v>
      </c>
      <c r="E228" s="110">
        <f t="shared" si="7"/>
        <v>596.8802240426387</v>
      </c>
      <c r="O228" s="110">
        <f>Sheet1!F65</f>
        <v>0.5828908437916394</v>
      </c>
    </row>
    <row r="229" spans="1:15" ht="12.75">
      <c r="A229">
        <v>32.5</v>
      </c>
      <c r="B229" s="110">
        <f t="shared" si="8"/>
        <v>1005.678453754919</v>
      </c>
      <c r="C229" s="110">
        <f>A229*Sheet1!D29</f>
        <v>390</v>
      </c>
      <c r="E229" s="110">
        <f t="shared" si="7"/>
        <v>615.678453754919</v>
      </c>
      <c r="O229" s="110">
        <f>Sheet1!F65</f>
        <v>0.5828908437916394</v>
      </c>
    </row>
    <row r="230" spans="1:15" ht="12.75">
      <c r="A230">
        <v>33</v>
      </c>
      <c r="B230" s="110">
        <f t="shared" si="8"/>
        <v>1030.7681288890954</v>
      </c>
      <c r="C230" s="110">
        <f>A230*Sheet1!D29</f>
        <v>396</v>
      </c>
      <c r="E230" s="110">
        <f t="shared" si="7"/>
        <v>634.7681288890952</v>
      </c>
      <c r="O230" s="110">
        <f>Sheet1!F65</f>
        <v>0.5828908437916394</v>
      </c>
    </row>
    <row r="231" spans="1:15" ht="12.75">
      <c r="A231">
        <v>33.5</v>
      </c>
      <c r="B231" s="110">
        <f t="shared" si="8"/>
        <v>1056.1492494451672</v>
      </c>
      <c r="C231" s="110">
        <f>A231*Sheet1!D29</f>
        <v>402</v>
      </c>
      <c r="E231" s="110">
        <f t="shared" si="7"/>
        <v>654.1492494451672</v>
      </c>
      <c r="O231" s="110">
        <f>Sheet1!F65</f>
        <v>0.5828908437916394</v>
      </c>
    </row>
    <row r="232" spans="1:15" ht="12.75">
      <c r="A232">
        <v>34</v>
      </c>
      <c r="B232" s="110">
        <f t="shared" si="8"/>
        <v>1081.8218154231351</v>
      </c>
      <c r="C232" s="110">
        <f>A232*Sheet1!D29</f>
        <v>408</v>
      </c>
      <c r="E232" s="110">
        <f t="shared" si="7"/>
        <v>673.8218154231351</v>
      </c>
      <c r="O232" s="110">
        <f>Sheet1!F65</f>
        <v>0.5828908437916394</v>
      </c>
    </row>
    <row r="233" spans="1:15" ht="12.75">
      <c r="A233">
        <v>34.5</v>
      </c>
      <c r="B233" s="110">
        <f t="shared" si="8"/>
        <v>1107.7858268229988</v>
      </c>
      <c r="C233" s="110">
        <f>A233*Sheet1!D29</f>
        <v>414</v>
      </c>
      <c r="E233" s="110">
        <f t="shared" si="7"/>
        <v>693.7858268229987</v>
      </c>
      <c r="O233" s="110">
        <f>Sheet1!F65</f>
        <v>0.5828908437916394</v>
      </c>
    </row>
    <row r="234" spans="1:15" ht="12.75">
      <c r="A234">
        <v>35</v>
      </c>
      <c r="B234" s="110">
        <f t="shared" si="8"/>
        <v>1134.041283644758</v>
      </c>
      <c r="C234" s="110">
        <f>A234*Sheet1!D29</f>
        <v>420</v>
      </c>
      <c r="E234" s="110">
        <f t="shared" si="7"/>
        <v>714.0412836447582</v>
      </c>
      <c r="O234" s="110">
        <f>Sheet1!F65</f>
        <v>0.5828908437916394</v>
      </c>
    </row>
    <row r="235" spans="1:15" ht="12.75">
      <c r="A235">
        <v>35.5</v>
      </c>
      <c r="B235" s="110">
        <f t="shared" si="8"/>
        <v>1160.5881858884136</v>
      </c>
      <c r="C235" s="110">
        <f>A235*Sheet1!D29</f>
        <v>426</v>
      </c>
      <c r="E235" s="110">
        <f t="shared" si="7"/>
        <v>734.5881858884135</v>
      </c>
      <c r="O235" s="110">
        <f>Sheet1!F65</f>
        <v>0.5828908437916394</v>
      </c>
    </row>
    <row r="236" spans="1:15" ht="12.75">
      <c r="A236">
        <v>36</v>
      </c>
      <c r="B236" s="110">
        <f t="shared" si="8"/>
        <v>1187.4265335539646</v>
      </c>
      <c r="C236" s="110">
        <f>A236*Sheet1!D29</f>
        <v>432</v>
      </c>
      <c r="E236" s="110">
        <f t="shared" si="7"/>
        <v>755.4265335539646</v>
      </c>
      <c r="O236" s="110">
        <f>Sheet1!F65</f>
        <v>0.5828908437916394</v>
      </c>
    </row>
    <row r="237" spans="1:15" ht="12.75">
      <c r="A237">
        <v>36.5</v>
      </c>
      <c r="B237" s="110">
        <f t="shared" si="8"/>
        <v>1214.5563266414115</v>
      </c>
      <c r="C237" s="110">
        <f>A237*Sheet1!D29</f>
        <v>438</v>
      </c>
      <c r="E237" s="110">
        <f t="shared" si="7"/>
        <v>776.5563266414115</v>
      </c>
      <c r="O237" s="110">
        <f>Sheet1!F65</f>
        <v>0.5828908437916394</v>
      </c>
    </row>
    <row r="238" spans="1:15" ht="12.75">
      <c r="A238">
        <v>37</v>
      </c>
      <c r="B238" s="110">
        <f t="shared" si="8"/>
        <v>1241.9775651507543</v>
      </c>
      <c r="C238" s="110">
        <f>A238*Sheet1!D29</f>
        <v>444</v>
      </c>
      <c r="E238" s="110">
        <f t="shared" si="7"/>
        <v>797.9775651507542</v>
      </c>
      <c r="O238" s="110">
        <f>Sheet1!F65</f>
        <v>0.5828908437916394</v>
      </c>
    </row>
    <row r="239" spans="1:15" ht="12.75">
      <c r="A239">
        <v>37.5</v>
      </c>
      <c r="B239" s="110">
        <f t="shared" si="8"/>
        <v>1269.690249081993</v>
      </c>
      <c r="C239" s="110">
        <f>A239*Sheet1!D29</f>
        <v>450</v>
      </c>
      <c r="E239" s="110">
        <f t="shared" si="7"/>
        <v>819.6902490819929</v>
      </c>
      <c r="O239" s="110">
        <f>Sheet1!F65</f>
        <v>0.5828908437916394</v>
      </c>
    </row>
    <row r="240" spans="1:15" ht="12.75">
      <c r="A240">
        <v>38</v>
      </c>
      <c r="B240" s="110">
        <f t="shared" si="8"/>
        <v>1297.6943784351272</v>
      </c>
      <c r="C240" s="110">
        <f>A240*Sheet1!D29</f>
        <v>456</v>
      </c>
      <c r="E240" s="110">
        <f t="shared" si="7"/>
        <v>841.6943784351272</v>
      </c>
      <c r="O240" s="110">
        <f>Sheet1!F65</f>
        <v>0.5828908437916394</v>
      </c>
    </row>
    <row r="241" spans="1:15" ht="12.75">
      <c r="A241">
        <v>38.5</v>
      </c>
      <c r="B241" s="110">
        <f t="shared" si="8"/>
        <v>1325.9899532101574</v>
      </c>
      <c r="C241" s="110">
        <f>A241*Sheet1!D29</f>
        <v>462</v>
      </c>
      <c r="E241" s="110">
        <f t="shared" si="7"/>
        <v>863.9899532101574</v>
      </c>
      <c r="O241" s="110">
        <f>Sheet1!F65</f>
        <v>0.5828908437916394</v>
      </c>
    </row>
    <row r="242" spans="1:15" ht="12.75">
      <c r="A242">
        <v>39</v>
      </c>
      <c r="B242" s="110">
        <f t="shared" si="8"/>
        <v>1354.5769734070834</v>
      </c>
      <c r="C242" s="110">
        <f>A242*Sheet1!D29</f>
        <v>468</v>
      </c>
      <c r="E242" s="110">
        <f t="shared" si="7"/>
        <v>886.5769734070834</v>
      </c>
      <c r="O242" s="110">
        <f>Sheet1!F65</f>
        <v>0.5828908437916394</v>
      </c>
    </row>
    <row r="243" spans="1:15" ht="12.75">
      <c r="A243">
        <v>39.5</v>
      </c>
      <c r="B243" s="110">
        <f t="shared" si="8"/>
        <v>1383.4554390259054</v>
      </c>
      <c r="C243" s="110">
        <f>A243*Sheet1!D29</f>
        <v>474</v>
      </c>
      <c r="E243" s="110">
        <f t="shared" si="7"/>
        <v>909.4554390259053</v>
      </c>
      <c r="O243" s="110">
        <f>Sheet1!F65</f>
        <v>0.5828908437916394</v>
      </c>
    </row>
    <row r="244" spans="1:15" ht="12.75">
      <c r="A244">
        <v>40</v>
      </c>
      <c r="B244" s="110">
        <f t="shared" si="8"/>
        <v>1412.625350066623</v>
      </c>
      <c r="C244" s="110">
        <f>A244*Sheet1!D29</f>
        <v>480</v>
      </c>
      <c r="E244" s="110">
        <f t="shared" si="7"/>
        <v>932.625350066623</v>
      </c>
      <c r="O244" s="110">
        <f>Sheet1!F65</f>
        <v>0.5828908437916394</v>
      </c>
    </row>
    <row r="245" spans="1:15" ht="12.75">
      <c r="A245">
        <v>40.5</v>
      </c>
      <c r="B245" s="110">
        <f t="shared" si="8"/>
        <v>1442.0867065292364</v>
      </c>
      <c r="C245" s="110">
        <f>A245*Sheet1!D29</f>
        <v>486</v>
      </c>
      <c r="E245" s="110">
        <f t="shared" si="7"/>
        <v>956.0867065292365</v>
      </c>
      <c r="O245" s="110">
        <f>Sheet1!F65</f>
        <v>0.5828908437916394</v>
      </c>
    </row>
    <row r="246" spans="1:15" ht="12.75">
      <c r="A246">
        <v>41</v>
      </c>
      <c r="B246" s="110">
        <f t="shared" si="8"/>
        <v>1471.8395084137458</v>
      </c>
      <c r="C246" s="110">
        <f>A246*Sheet1!D29</f>
        <v>492</v>
      </c>
      <c r="E246" s="110">
        <f t="shared" si="7"/>
        <v>979.8395084137458</v>
      </c>
      <c r="O246" s="110">
        <f>Sheet1!F65</f>
        <v>0.5828908437916394</v>
      </c>
    </row>
    <row r="247" spans="1:15" ht="12.75">
      <c r="A247">
        <v>41.5</v>
      </c>
      <c r="B247" s="110">
        <f t="shared" si="8"/>
        <v>1501.883755720151</v>
      </c>
      <c r="C247" s="110">
        <f>A247*Sheet1!D29</f>
        <v>498</v>
      </c>
      <c r="E247" s="110">
        <f t="shared" si="7"/>
        <v>1003.8837557201509</v>
      </c>
      <c r="O247" s="110">
        <f>Sheet1!F65</f>
        <v>0.5828908437916394</v>
      </c>
    </row>
    <row r="248" spans="1:15" ht="12.75">
      <c r="A248">
        <v>42</v>
      </c>
      <c r="B248" s="110">
        <f t="shared" si="8"/>
        <v>1532.2194484484519</v>
      </c>
      <c r="C248" s="110">
        <f>A248*Sheet1!D29</f>
        <v>504</v>
      </c>
      <c r="E248" s="110">
        <f t="shared" si="7"/>
        <v>1028.2194484484519</v>
      </c>
      <c r="O248" s="110">
        <f>Sheet1!F65</f>
        <v>0.5828908437916394</v>
      </c>
    </row>
    <row r="249" spans="1:15" ht="12.75">
      <c r="A249">
        <v>42.5</v>
      </c>
      <c r="B249" s="110">
        <f t="shared" si="8"/>
        <v>1562.8465865986486</v>
      </c>
      <c r="C249" s="110">
        <f>A249*Sheet1!D29</f>
        <v>510</v>
      </c>
      <c r="E249" s="110">
        <f t="shared" si="7"/>
        <v>1052.8465865986486</v>
      </c>
      <c r="O249" s="110">
        <f>Sheet1!F65</f>
        <v>0.5828908437916394</v>
      </c>
    </row>
    <row r="250" spans="1:15" ht="12.75">
      <c r="A250">
        <v>43</v>
      </c>
      <c r="B250" s="110">
        <f t="shared" si="8"/>
        <v>1593.7651701707412</v>
      </c>
      <c r="C250" s="110">
        <f>A250*Sheet1!D29</f>
        <v>516</v>
      </c>
      <c r="E250" s="110">
        <f t="shared" si="7"/>
        <v>1077.7651701707412</v>
      </c>
      <c r="O250" s="110">
        <f>Sheet1!F65</f>
        <v>0.5828908437916394</v>
      </c>
    </row>
    <row r="251" spans="1:15" ht="12.75">
      <c r="A251">
        <v>43.5</v>
      </c>
      <c r="B251" s="110">
        <f t="shared" si="8"/>
        <v>1624.9751991647295</v>
      </c>
      <c r="C251" s="110">
        <f>A251*Sheet1!D29</f>
        <v>522</v>
      </c>
      <c r="E251" s="110">
        <f t="shared" si="7"/>
        <v>1102.9751991647295</v>
      </c>
      <c r="O251" s="110">
        <f>Sheet1!F65</f>
        <v>0.5828908437916394</v>
      </c>
    </row>
    <row r="252" spans="1:15" ht="12.75">
      <c r="A252">
        <v>44</v>
      </c>
      <c r="B252" s="110">
        <f t="shared" si="8"/>
        <v>1656.4766735806138</v>
      </c>
      <c r="C252" s="110">
        <f>A252*Sheet1!D29</f>
        <v>528</v>
      </c>
      <c r="E252" s="110">
        <f t="shared" si="7"/>
        <v>1128.4766735806138</v>
      </c>
      <c r="O252" s="110">
        <f>Sheet1!F65</f>
        <v>0.5828908437916394</v>
      </c>
    </row>
    <row r="253" spans="1:15" ht="12.75">
      <c r="A253">
        <v>44.5</v>
      </c>
      <c r="B253" s="110">
        <f t="shared" si="8"/>
        <v>1688.269593418394</v>
      </c>
      <c r="C253" s="110">
        <f>A253*Sheet1!D29</f>
        <v>534</v>
      </c>
      <c r="E253" s="110">
        <f t="shared" si="7"/>
        <v>1154.269593418394</v>
      </c>
      <c r="O253" s="110">
        <f>Sheet1!F65</f>
        <v>0.5828908437916394</v>
      </c>
    </row>
    <row r="254" spans="1:15" ht="12.75">
      <c r="A254">
        <v>45</v>
      </c>
      <c r="B254" s="110">
        <f t="shared" si="8"/>
        <v>1720.3539586780696</v>
      </c>
      <c r="C254" s="110">
        <f>A254*Sheet1!D29</f>
        <v>540</v>
      </c>
      <c r="E254" s="110">
        <f t="shared" si="7"/>
        <v>1180.3539586780696</v>
      </c>
      <c r="O254" s="110">
        <f>Sheet1!F65</f>
        <v>0.5828908437916394</v>
      </c>
    </row>
    <row r="255" spans="1:15" ht="12.75">
      <c r="A255">
        <v>45.5</v>
      </c>
      <c r="B255" s="110">
        <f t="shared" si="8"/>
        <v>1752.7297693596413</v>
      </c>
      <c r="C255" s="110">
        <f>A255*Sheet1!D29</f>
        <v>546</v>
      </c>
      <c r="E255" s="110">
        <f t="shared" si="7"/>
        <v>1206.7297693596413</v>
      </c>
      <c r="O255" s="110">
        <f>Sheet1!F65</f>
        <v>0.5828908437916394</v>
      </c>
    </row>
    <row r="256" spans="1:15" ht="12.75">
      <c r="A256">
        <v>46</v>
      </c>
      <c r="B256" s="110">
        <f t="shared" si="8"/>
        <v>1785.3970254631088</v>
      </c>
      <c r="C256" s="110">
        <f>A256*Sheet1!D29</f>
        <v>552</v>
      </c>
      <c r="E256" s="110">
        <f t="shared" si="7"/>
        <v>1233.3970254631088</v>
      </c>
      <c r="O256" s="110">
        <f>Sheet1!F65</f>
        <v>0.5828908437916394</v>
      </c>
    </row>
    <row r="257" spans="1:15" ht="12.75">
      <c r="A257">
        <v>46.5</v>
      </c>
      <c r="B257" s="110">
        <f t="shared" si="8"/>
        <v>1818.3557269884723</v>
      </c>
      <c r="C257" s="110">
        <f>A257*Sheet1!D29</f>
        <v>558</v>
      </c>
      <c r="E257" s="110">
        <f t="shared" si="7"/>
        <v>1260.3557269884723</v>
      </c>
      <c r="O257" s="110">
        <f>Sheet1!F65</f>
        <v>0.5828908437916394</v>
      </c>
    </row>
    <row r="258" spans="1:15" ht="12.75">
      <c r="A258">
        <v>47</v>
      </c>
      <c r="B258" s="110">
        <f t="shared" si="8"/>
        <v>1851.6058739357313</v>
      </c>
      <c r="C258" s="110">
        <f>A258*Sheet1!D29</f>
        <v>564</v>
      </c>
      <c r="E258" s="110">
        <f t="shared" si="7"/>
        <v>1287.6058739357313</v>
      </c>
      <c r="O258" s="110">
        <f>Sheet1!F65</f>
        <v>0.5828908437916394</v>
      </c>
    </row>
    <row r="259" spans="1:15" ht="12.75">
      <c r="A259">
        <v>47.5</v>
      </c>
      <c r="B259" s="110">
        <f t="shared" si="8"/>
        <v>1885.1474663048864</v>
      </c>
      <c r="C259" s="110">
        <f>A259*Sheet1!D29</f>
        <v>570</v>
      </c>
      <c r="E259" s="110">
        <f t="shared" si="7"/>
        <v>1315.1474663048864</v>
      </c>
      <c r="O259" s="110">
        <f>Sheet1!F65</f>
        <v>0.5828908437916394</v>
      </c>
    </row>
    <row r="260" spans="1:15" ht="12.75">
      <c r="A260">
        <v>48</v>
      </c>
      <c r="B260" s="110">
        <f t="shared" si="8"/>
        <v>1918.980504095937</v>
      </c>
      <c r="C260" s="110">
        <f>A260*Sheet1!D29</f>
        <v>576</v>
      </c>
      <c r="E260" s="110">
        <f t="shared" si="7"/>
        <v>1342.980504095937</v>
      </c>
      <c r="O260" s="110">
        <f>Sheet1!F65</f>
        <v>0.5828908437916394</v>
      </c>
    </row>
    <row r="261" spans="1:15" ht="12.75">
      <c r="A261">
        <v>48.5</v>
      </c>
      <c r="B261" s="110">
        <f t="shared" si="8"/>
        <v>1953.1049873088837</v>
      </c>
      <c r="C261" s="110">
        <f>A261*Sheet1!D29</f>
        <v>582</v>
      </c>
      <c r="E261" s="110">
        <f t="shared" si="7"/>
        <v>1371.1049873088837</v>
      </c>
      <c r="O261" s="110">
        <f>Sheet1!F65</f>
        <v>0.5828908437916394</v>
      </c>
    </row>
    <row r="262" spans="1:15" ht="12.75">
      <c r="A262">
        <v>49</v>
      </c>
      <c r="B262" s="110">
        <f t="shared" si="8"/>
        <v>1987.520915943726</v>
      </c>
      <c r="C262" s="110">
        <f>A262*Sheet1!D29</f>
        <v>588</v>
      </c>
      <c r="E262" s="110">
        <f aca="true" t="shared" si="9" ref="E262:E325">(A262*A262)*O262</f>
        <v>1399.520915943726</v>
      </c>
      <c r="O262" s="110">
        <f>Sheet1!F65</f>
        <v>0.5828908437916394</v>
      </c>
    </row>
    <row r="263" spans="1:15" ht="12.75">
      <c r="A263">
        <v>49.5</v>
      </c>
      <c r="B263" s="110">
        <f t="shared" si="8"/>
        <v>2022.2282900004643</v>
      </c>
      <c r="C263" s="110">
        <f>A263*Sheet1!D29</f>
        <v>594</v>
      </c>
      <c r="E263" s="110">
        <f t="shared" si="9"/>
        <v>1428.2282900004643</v>
      </c>
      <c r="O263" s="110">
        <f>Sheet1!F65</f>
        <v>0.5828908437916394</v>
      </c>
    </row>
    <row r="264" spans="1:15" ht="12.75">
      <c r="A264">
        <v>50</v>
      </c>
      <c r="B264" s="110">
        <f aca="true" t="shared" si="10" ref="B264:B327">C264+E264</f>
        <v>2057.2271094790985</v>
      </c>
      <c r="C264" s="110">
        <f>A264*Sheet1!D29</f>
        <v>600</v>
      </c>
      <c r="E264" s="110">
        <f t="shared" si="9"/>
        <v>1457.2271094790983</v>
      </c>
      <c r="O264" s="110">
        <f>Sheet1!F65</f>
        <v>0.5828908437916394</v>
      </c>
    </row>
    <row r="265" spans="1:15" ht="12.75">
      <c r="A265">
        <v>51</v>
      </c>
      <c r="B265" s="110">
        <f t="shared" si="10"/>
        <v>2128.099084702054</v>
      </c>
      <c r="C265" s="110">
        <f>A265*Sheet1!D29</f>
        <v>612</v>
      </c>
      <c r="E265" s="110">
        <f t="shared" si="9"/>
        <v>1516.099084702054</v>
      </c>
      <c r="O265" s="110">
        <f>Sheet1!F65</f>
        <v>0.5828908437916394</v>
      </c>
    </row>
    <row r="266" spans="1:15" ht="12.75">
      <c r="A266">
        <v>52</v>
      </c>
      <c r="B266" s="110">
        <f t="shared" si="10"/>
        <v>2200.136841612593</v>
      </c>
      <c r="C266" s="110">
        <f>A266*Sheet1!D29</f>
        <v>624</v>
      </c>
      <c r="E266" s="110">
        <f t="shared" si="9"/>
        <v>1576.136841612593</v>
      </c>
      <c r="O266" s="110">
        <f>Sheet1!F65</f>
        <v>0.5828908437916394</v>
      </c>
    </row>
    <row r="267" spans="1:15" ht="12.75">
      <c r="A267">
        <v>53</v>
      </c>
      <c r="B267" s="110">
        <f t="shared" si="10"/>
        <v>2273.340380210715</v>
      </c>
      <c r="C267" s="110">
        <f>A267*Sheet1!D29</f>
        <v>636</v>
      </c>
      <c r="E267" s="110">
        <f t="shared" si="9"/>
        <v>1637.340380210715</v>
      </c>
      <c r="O267" s="110">
        <f>Sheet1!F65</f>
        <v>0.5828908437916394</v>
      </c>
    </row>
    <row r="268" spans="1:15" ht="12.75">
      <c r="A268">
        <v>54</v>
      </c>
      <c r="B268" s="110">
        <f t="shared" si="10"/>
        <v>2347.7097004964203</v>
      </c>
      <c r="C268" s="110">
        <f>A268*Sheet1!D29</f>
        <v>648</v>
      </c>
      <c r="E268" s="110">
        <f t="shared" si="9"/>
        <v>1699.7097004964203</v>
      </c>
      <c r="O268" s="110">
        <f>Sheet1!F65</f>
        <v>0.5828908437916394</v>
      </c>
    </row>
    <row r="269" spans="1:15" ht="12.75">
      <c r="A269">
        <v>55</v>
      </c>
      <c r="B269" s="110">
        <f t="shared" si="10"/>
        <v>2423.244802469709</v>
      </c>
      <c r="C269" s="110">
        <f>A269*Sheet1!D29</f>
        <v>660</v>
      </c>
      <c r="E269" s="110">
        <f t="shared" si="9"/>
        <v>1763.2448024697092</v>
      </c>
      <c r="O269" s="110">
        <f>Sheet1!F65</f>
        <v>0.5828908437916394</v>
      </c>
    </row>
    <row r="270" spans="1:15" ht="12.75">
      <c r="A270">
        <v>56</v>
      </c>
      <c r="B270" s="110">
        <f t="shared" si="10"/>
        <v>2499.9456861305807</v>
      </c>
      <c r="C270" s="110">
        <f>A270*Sheet1!D29</f>
        <v>672</v>
      </c>
      <c r="E270" s="110">
        <f t="shared" si="9"/>
        <v>1827.945686130581</v>
      </c>
      <c r="O270" s="110">
        <f>Sheet1!F65</f>
        <v>0.5828908437916394</v>
      </c>
    </row>
    <row r="271" spans="1:15" ht="12.75">
      <c r="A271">
        <v>57</v>
      </c>
      <c r="B271" s="110">
        <f t="shared" si="10"/>
        <v>2577.8123514790364</v>
      </c>
      <c r="C271" s="110">
        <f>A271*Sheet1!D29</f>
        <v>684</v>
      </c>
      <c r="E271" s="110">
        <f t="shared" si="9"/>
        <v>1893.8123514790364</v>
      </c>
      <c r="O271" s="110">
        <f>Sheet1!F65</f>
        <v>0.5828908437916394</v>
      </c>
    </row>
    <row r="272" spans="1:15" ht="12.75">
      <c r="A272">
        <v>58</v>
      </c>
      <c r="B272" s="110">
        <f t="shared" si="10"/>
        <v>2656.844798515075</v>
      </c>
      <c r="C272" s="110">
        <f>A272*Sheet1!D29</f>
        <v>696</v>
      </c>
      <c r="E272" s="110">
        <f t="shared" si="9"/>
        <v>1960.844798515075</v>
      </c>
      <c r="O272" s="110">
        <f>Sheet1!F65</f>
        <v>0.5828908437916394</v>
      </c>
    </row>
    <row r="273" spans="1:15" ht="12.75">
      <c r="A273">
        <v>59</v>
      </c>
      <c r="B273" s="110">
        <f t="shared" si="10"/>
        <v>2737.0430272386966</v>
      </c>
      <c r="C273" s="110">
        <f>A273*Sheet1!D29</f>
        <v>708</v>
      </c>
      <c r="E273" s="110">
        <f t="shared" si="9"/>
        <v>2029.0430272386966</v>
      </c>
      <c r="O273" s="110">
        <f>Sheet1!F65</f>
        <v>0.5828908437916394</v>
      </c>
    </row>
    <row r="274" spans="1:15" ht="12.75">
      <c r="A274">
        <v>60</v>
      </c>
      <c r="B274" s="110">
        <f t="shared" si="10"/>
        <v>2818.4070376499017</v>
      </c>
      <c r="C274" s="110">
        <f>A274*Sheet1!D29</f>
        <v>720</v>
      </c>
      <c r="E274" s="110">
        <f t="shared" si="9"/>
        <v>2098.4070376499017</v>
      </c>
      <c r="O274" s="110">
        <f>Sheet1!F65</f>
        <v>0.5828908437916394</v>
      </c>
    </row>
    <row r="275" spans="1:15" ht="12.75">
      <c r="A275">
        <v>61</v>
      </c>
      <c r="B275" s="110">
        <f t="shared" si="10"/>
        <v>2900.93682974869</v>
      </c>
      <c r="C275" s="110">
        <f>A275*Sheet1!D29</f>
        <v>732</v>
      </c>
      <c r="E275" s="110">
        <f t="shared" si="9"/>
        <v>2168.93682974869</v>
      </c>
      <c r="O275" s="110">
        <f>Sheet1!F65</f>
        <v>0.5828908437916394</v>
      </c>
    </row>
    <row r="276" spans="1:15" ht="12.75">
      <c r="A276">
        <v>62</v>
      </c>
      <c r="B276" s="110">
        <f t="shared" si="10"/>
        <v>2984.6324035350617</v>
      </c>
      <c r="C276" s="110">
        <f>A276*Sheet1!D29</f>
        <v>744</v>
      </c>
      <c r="E276" s="110">
        <f t="shared" si="9"/>
        <v>2240.6324035350617</v>
      </c>
      <c r="O276" s="110">
        <f>Sheet1!F65</f>
        <v>0.5828908437916394</v>
      </c>
    </row>
    <row r="277" spans="1:15" ht="12.75">
      <c r="A277">
        <v>63</v>
      </c>
      <c r="B277" s="110">
        <f t="shared" si="10"/>
        <v>3069.4937590090167</v>
      </c>
      <c r="C277" s="110">
        <f>A277*Sheet1!D29</f>
        <v>756</v>
      </c>
      <c r="E277" s="110">
        <f t="shared" si="9"/>
        <v>2313.4937590090167</v>
      </c>
      <c r="O277" s="110">
        <f>Sheet1!F65</f>
        <v>0.5828908437916394</v>
      </c>
    </row>
    <row r="278" spans="1:15" ht="12.75">
      <c r="A278">
        <v>64</v>
      </c>
      <c r="B278" s="110">
        <f t="shared" si="10"/>
        <v>3155.520896170555</v>
      </c>
      <c r="C278" s="110">
        <f>A278*Sheet1!D29</f>
        <v>768</v>
      </c>
      <c r="E278" s="110">
        <f t="shared" si="9"/>
        <v>2387.520896170555</v>
      </c>
      <c r="O278" s="110">
        <f>Sheet1!F65</f>
        <v>0.5828908437916394</v>
      </c>
    </row>
    <row r="279" spans="1:15" ht="12.75">
      <c r="A279">
        <v>65</v>
      </c>
      <c r="B279" s="110">
        <f t="shared" si="10"/>
        <v>3242.713815019676</v>
      </c>
      <c r="C279" s="110">
        <f>A279*Sheet1!D29</f>
        <v>780</v>
      </c>
      <c r="E279" s="110">
        <f t="shared" si="9"/>
        <v>2462.713815019676</v>
      </c>
      <c r="O279" s="110">
        <f>Sheet1!F65</f>
        <v>0.5828908437916394</v>
      </c>
    </row>
    <row r="280" spans="1:15" ht="12.75">
      <c r="A280">
        <v>66</v>
      </c>
      <c r="B280" s="110">
        <f t="shared" si="10"/>
        <v>3331.072515556381</v>
      </c>
      <c r="C280" s="110">
        <f>A280*Sheet1!D29</f>
        <v>792</v>
      </c>
      <c r="E280" s="110">
        <f t="shared" si="9"/>
        <v>2539.072515556381</v>
      </c>
      <c r="O280" s="110">
        <f>Sheet1!F65</f>
        <v>0.5828908437916394</v>
      </c>
    </row>
    <row r="281" spans="1:15" ht="12.75">
      <c r="A281">
        <v>67</v>
      </c>
      <c r="B281" s="110">
        <f t="shared" si="10"/>
        <v>3420.596997780669</v>
      </c>
      <c r="C281" s="110">
        <f>A281*Sheet1!D29</f>
        <v>804</v>
      </c>
      <c r="E281" s="110">
        <f t="shared" si="9"/>
        <v>2616.596997780669</v>
      </c>
      <c r="O281" s="110">
        <f>Sheet1!F65</f>
        <v>0.5828908437916394</v>
      </c>
    </row>
    <row r="282" spans="1:15" ht="12.75">
      <c r="A282">
        <v>68</v>
      </c>
      <c r="B282" s="110">
        <f t="shared" si="10"/>
        <v>3511.2872616925406</v>
      </c>
      <c r="C282" s="110">
        <f>A282*Sheet1!D29</f>
        <v>816</v>
      </c>
      <c r="E282" s="110">
        <f t="shared" si="9"/>
        <v>2695.2872616925406</v>
      </c>
      <c r="O282" s="110">
        <f>Sheet1!F65</f>
        <v>0.5828908437916394</v>
      </c>
    </row>
    <row r="283" spans="1:15" ht="12.75">
      <c r="A283">
        <v>69</v>
      </c>
      <c r="B283" s="110">
        <f t="shared" si="10"/>
        <v>3603.143307291995</v>
      </c>
      <c r="C283" s="110">
        <f>A283*Sheet1!D29</f>
        <v>828</v>
      </c>
      <c r="E283" s="110">
        <f t="shared" si="9"/>
        <v>2775.143307291995</v>
      </c>
      <c r="O283" s="110">
        <f>Sheet1!F65</f>
        <v>0.5828908437916394</v>
      </c>
    </row>
    <row r="284" spans="1:15" ht="12.75">
      <c r="A284">
        <v>70</v>
      </c>
      <c r="B284" s="110">
        <f t="shared" si="10"/>
        <v>3696.165134579033</v>
      </c>
      <c r="C284" s="110">
        <f>A284*Sheet1!D29</f>
        <v>840</v>
      </c>
      <c r="E284" s="110">
        <f t="shared" si="9"/>
        <v>2856.165134579033</v>
      </c>
      <c r="O284" s="110">
        <f>Sheet1!F65</f>
        <v>0.5828908437916394</v>
      </c>
    </row>
    <row r="285" spans="1:15" ht="12.75">
      <c r="A285">
        <v>71</v>
      </c>
      <c r="B285" s="110">
        <f t="shared" si="10"/>
        <v>3790.352743553654</v>
      </c>
      <c r="C285" s="110">
        <f>A285*Sheet1!D29</f>
        <v>852</v>
      </c>
      <c r="E285" s="110">
        <f t="shared" si="9"/>
        <v>2938.352743553654</v>
      </c>
      <c r="O285" s="110">
        <f>Sheet1!F65</f>
        <v>0.5828908437916394</v>
      </c>
    </row>
    <row r="286" spans="1:15" ht="12.75">
      <c r="A286">
        <v>72</v>
      </c>
      <c r="B286" s="110">
        <f t="shared" si="10"/>
        <v>3885.7061342158586</v>
      </c>
      <c r="C286" s="110">
        <f>A286*Sheet1!D29</f>
        <v>864</v>
      </c>
      <c r="E286" s="110">
        <f t="shared" si="9"/>
        <v>3021.7061342158586</v>
      </c>
      <c r="O286" s="110">
        <f>Sheet1!F65</f>
        <v>0.5828908437916394</v>
      </c>
    </row>
    <row r="287" spans="1:15" ht="12.75">
      <c r="A287">
        <v>73</v>
      </c>
      <c r="B287" s="110">
        <f t="shared" si="10"/>
        <v>3982.225306565646</v>
      </c>
      <c r="C287" s="110">
        <f>A287*Sheet1!D29</f>
        <v>876</v>
      </c>
      <c r="E287" s="110">
        <f t="shared" si="9"/>
        <v>3106.225306565646</v>
      </c>
      <c r="O287" s="110">
        <f>Sheet1!F65</f>
        <v>0.5828908437916394</v>
      </c>
    </row>
    <row r="288" spans="1:15" ht="12.75">
      <c r="A288">
        <v>74</v>
      </c>
      <c r="B288" s="110">
        <f t="shared" si="10"/>
        <v>4079.910260603017</v>
      </c>
      <c r="C288" s="110">
        <f>A288*Sheet1!D29</f>
        <v>888</v>
      </c>
      <c r="E288" s="110">
        <f t="shared" si="9"/>
        <v>3191.910260603017</v>
      </c>
      <c r="O288" s="110">
        <f>Sheet1!F65</f>
        <v>0.5828908437916394</v>
      </c>
    </row>
    <row r="289" spans="1:15" ht="12.75">
      <c r="A289">
        <v>75</v>
      </c>
      <c r="B289" s="110">
        <f t="shared" si="10"/>
        <v>4178.760996327972</v>
      </c>
      <c r="C289" s="110">
        <f>A289*Sheet1!D29</f>
        <v>900</v>
      </c>
      <c r="E289" s="110">
        <f t="shared" si="9"/>
        <v>3278.7609963279715</v>
      </c>
      <c r="O289" s="110">
        <f>Sheet1!F65</f>
        <v>0.5828908437916394</v>
      </c>
    </row>
    <row r="290" spans="1:15" ht="12.75">
      <c r="A290">
        <v>76</v>
      </c>
      <c r="B290" s="110">
        <f t="shared" si="10"/>
        <v>4278.777513740509</v>
      </c>
      <c r="C290" s="110">
        <f>A290*Sheet1!D29</f>
        <v>912</v>
      </c>
      <c r="E290" s="110">
        <f t="shared" si="9"/>
        <v>3366.7775137405088</v>
      </c>
      <c r="O290" s="110">
        <f>Sheet1!F65</f>
        <v>0.5828908437916394</v>
      </c>
    </row>
    <row r="291" spans="1:15" ht="12.75">
      <c r="A291">
        <v>77</v>
      </c>
      <c r="B291" s="110">
        <f t="shared" si="10"/>
        <v>4379.95981284063</v>
      </c>
      <c r="C291" s="110">
        <f>A291*Sheet1!D29</f>
        <v>924</v>
      </c>
      <c r="E291" s="110">
        <f t="shared" si="9"/>
        <v>3455.9598128406296</v>
      </c>
      <c r="O291" s="110">
        <f>Sheet1!F65</f>
        <v>0.5828908437916394</v>
      </c>
    </row>
    <row r="292" spans="1:15" ht="12.75">
      <c r="A292">
        <v>78</v>
      </c>
      <c r="B292" s="110">
        <f t="shared" si="10"/>
        <v>4482.307893628334</v>
      </c>
      <c r="C292" s="110">
        <f>A292*Sheet1!D29</f>
        <v>936</v>
      </c>
      <c r="E292" s="110">
        <f t="shared" si="9"/>
        <v>3546.3078936283337</v>
      </c>
      <c r="O292" s="110">
        <f>Sheet1!F65</f>
        <v>0.5828908437916394</v>
      </c>
    </row>
    <row r="293" spans="1:15" ht="12.75">
      <c r="A293">
        <v>79</v>
      </c>
      <c r="B293" s="110">
        <f t="shared" si="10"/>
        <v>4585.821756103622</v>
      </c>
      <c r="C293" s="110">
        <f>A293*Sheet1!D29</f>
        <v>948</v>
      </c>
      <c r="E293" s="110">
        <f t="shared" si="9"/>
        <v>3637.8217561036213</v>
      </c>
      <c r="O293" s="110">
        <f>Sheet1!F65</f>
        <v>0.5828908437916394</v>
      </c>
    </row>
    <row r="294" spans="1:15" ht="12.75">
      <c r="A294">
        <v>80</v>
      </c>
      <c r="B294" s="110">
        <f t="shared" si="10"/>
        <v>4690.501400266492</v>
      </c>
      <c r="C294" s="110">
        <f>A294*Sheet1!D29</f>
        <v>960</v>
      </c>
      <c r="E294" s="110">
        <f t="shared" si="9"/>
        <v>3730.501400266492</v>
      </c>
      <c r="O294" s="110">
        <f>Sheet1!F65</f>
        <v>0.5828908437916394</v>
      </c>
    </row>
    <row r="295" spans="1:15" ht="12.75">
      <c r="A295">
        <v>81</v>
      </c>
      <c r="B295" s="110">
        <f t="shared" si="10"/>
        <v>4796.3468261169455</v>
      </c>
      <c r="C295" s="110">
        <f>A295*Sheet1!D29</f>
        <v>972</v>
      </c>
      <c r="E295" s="110">
        <f t="shared" si="9"/>
        <v>3824.346826116946</v>
      </c>
      <c r="O295" s="110">
        <f>Sheet1!F65</f>
        <v>0.5828908437916394</v>
      </c>
    </row>
    <row r="296" spans="1:15" ht="12.75">
      <c r="A296">
        <v>82</v>
      </c>
      <c r="B296" s="110">
        <f t="shared" si="10"/>
        <v>4903.358033654983</v>
      </c>
      <c r="C296" s="110">
        <f>A296*Sheet1!D29</f>
        <v>984</v>
      </c>
      <c r="E296" s="110">
        <f t="shared" si="9"/>
        <v>3919.358033654983</v>
      </c>
      <c r="O296" s="110">
        <f>Sheet1!F65</f>
        <v>0.5828908437916394</v>
      </c>
    </row>
    <row r="297" spans="1:15" ht="12.75">
      <c r="A297">
        <v>83</v>
      </c>
      <c r="B297" s="110">
        <f t="shared" si="10"/>
        <v>5011.535022880604</v>
      </c>
      <c r="C297" s="110">
        <f>A297*Sheet1!D29</f>
        <v>996</v>
      </c>
      <c r="E297" s="110">
        <f t="shared" si="9"/>
        <v>4015.5350228806037</v>
      </c>
      <c r="O297" s="110">
        <f>Sheet1!F65</f>
        <v>0.5828908437916394</v>
      </c>
    </row>
    <row r="298" spans="1:15" ht="12.75">
      <c r="A298">
        <v>84</v>
      </c>
      <c r="B298" s="110">
        <f t="shared" si="10"/>
        <v>5120.8777937938075</v>
      </c>
      <c r="C298" s="110">
        <f>A298*Sheet1!D29</f>
        <v>1008</v>
      </c>
      <c r="E298" s="110">
        <f t="shared" si="9"/>
        <v>4112.8777937938075</v>
      </c>
      <c r="O298" s="110">
        <f>Sheet1!F65</f>
        <v>0.5828908437916394</v>
      </c>
    </row>
    <row r="299" spans="1:15" ht="12.75">
      <c r="A299">
        <v>85</v>
      </c>
      <c r="B299" s="110">
        <f t="shared" si="10"/>
        <v>5231.3863463945945</v>
      </c>
      <c r="C299" s="110">
        <f>A299*Sheet1!D29</f>
        <v>1020</v>
      </c>
      <c r="E299" s="110">
        <f t="shared" si="9"/>
        <v>4211.3863463945945</v>
      </c>
      <c r="O299" s="110">
        <f>Sheet1!F65</f>
        <v>0.5828908437916394</v>
      </c>
    </row>
    <row r="300" spans="1:15" ht="12.75">
      <c r="A300">
        <v>86</v>
      </c>
      <c r="B300" s="110">
        <f t="shared" si="10"/>
        <v>5343.060680682965</v>
      </c>
      <c r="C300" s="110">
        <f>A300*Sheet1!D29</f>
        <v>1032</v>
      </c>
      <c r="E300" s="110">
        <f t="shared" si="9"/>
        <v>4311.060680682965</v>
      </c>
      <c r="O300" s="110">
        <f>Sheet1!F65</f>
        <v>0.5828908437916394</v>
      </c>
    </row>
    <row r="301" spans="1:15" ht="12.75">
      <c r="A301">
        <v>87</v>
      </c>
      <c r="B301" s="110">
        <f t="shared" si="10"/>
        <v>5455.900796658918</v>
      </c>
      <c r="C301" s="110">
        <f>A301*Sheet1!D29</f>
        <v>1044</v>
      </c>
      <c r="E301" s="110">
        <f t="shared" si="9"/>
        <v>4411.900796658918</v>
      </c>
      <c r="O301" s="110">
        <f>Sheet1!F65</f>
        <v>0.5828908437916394</v>
      </c>
    </row>
    <row r="302" spans="1:15" ht="12.75">
      <c r="A302">
        <v>88</v>
      </c>
      <c r="B302" s="110">
        <f t="shared" si="10"/>
        <v>5569.906694322455</v>
      </c>
      <c r="C302" s="110">
        <f>A302*Sheet1!D29</f>
        <v>1056</v>
      </c>
      <c r="E302" s="110">
        <f t="shared" si="9"/>
        <v>4513.906694322455</v>
      </c>
      <c r="O302" s="110">
        <f>Sheet1!F65</f>
        <v>0.5828908437916394</v>
      </c>
    </row>
    <row r="303" spans="1:15" ht="12.75">
      <c r="A303">
        <v>89</v>
      </c>
      <c r="B303" s="110">
        <f t="shared" si="10"/>
        <v>5685.078373673576</v>
      </c>
      <c r="C303" s="110">
        <f>A303*Sheet1!D29</f>
        <v>1068</v>
      </c>
      <c r="E303" s="110">
        <f t="shared" si="9"/>
        <v>4617.078373673576</v>
      </c>
      <c r="O303" s="110">
        <f>Sheet1!F65</f>
        <v>0.5828908437916394</v>
      </c>
    </row>
    <row r="304" spans="1:15" ht="12.75">
      <c r="A304">
        <v>90</v>
      </c>
      <c r="B304" s="110">
        <f t="shared" si="10"/>
        <v>5801.415834712278</v>
      </c>
      <c r="C304" s="110">
        <f>A304*Sheet1!D29</f>
        <v>1080</v>
      </c>
      <c r="E304" s="110">
        <f t="shared" si="9"/>
        <v>4721.415834712278</v>
      </c>
      <c r="O304" s="110">
        <f>Sheet1!F65</f>
        <v>0.5828908437916394</v>
      </c>
    </row>
    <row r="305" spans="1:15" ht="12.75">
      <c r="A305">
        <v>91</v>
      </c>
      <c r="B305" s="110">
        <f t="shared" si="10"/>
        <v>5918.919077438565</v>
      </c>
      <c r="C305" s="110">
        <f>A305*Sheet1!D29</f>
        <v>1092</v>
      </c>
      <c r="E305" s="110">
        <f t="shared" si="9"/>
        <v>4826.919077438565</v>
      </c>
      <c r="O305" s="110">
        <f>Sheet1!F65</f>
        <v>0.5828908437916394</v>
      </c>
    </row>
    <row r="306" spans="1:15" ht="12.75">
      <c r="A306">
        <v>92</v>
      </c>
      <c r="B306" s="110">
        <f t="shared" si="10"/>
        <v>6037.588101852435</v>
      </c>
      <c r="C306" s="110">
        <f>A306*Sheet1!D29</f>
        <v>1104</v>
      </c>
      <c r="E306" s="110">
        <f t="shared" si="9"/>
        <v>4933.588101852435</v>
      </c>
      <c r="O306" s="110">
        <f>Sheet1!F65</f>
        <v>0.5828908437916394</v>
      </c>
    </row>
    <row r="307" spans="1:15" ht="12.75">
      <c r="A307">
        <v>93</v>
      </c>
      <c r="B307" s="110">
        <f t="shared" si="10"/>
        <v>6157.422907953889</v>
      </c>
      <c r="C307" s="110">
        <f>A307*Sheet1!D29</f>
        <v>1116</v>
      </c>
      <c r="E307" s="110">
        <f t="shared" si="9"/>
        <v>5041.422907953889</v>
      </c>
      <c r="O307" s="110">
        <f>Sheet1!F65</f>
        <v>0.5828908437916394</v>
      </c>
    </row>
    <row r="308" spans="1:15" ht="12.75">
      <c r="A308">
        <v>94</v>
      </c>
      <c r="B308" s="110">
        <f t="shared" si="10"/>
        <v>6278.423495742925</v>
      </c>
      <c r="C308" s="110">
        <f>A308*Sheet1!D29</f>
        <v>1128</v>
      </c>
      <c r="E308" s="110">
        <f t="shared" si="9"/>
        <v>5150.423495742925</v>
      </c>
      <c r="O308" s="110">
        <f>Sheet1!F65</f>
        <v>0.5828908437916394</v>
      </c>
    </row>
    <row r="309" spans="1:15" ht="12.75">
      <c r="A309">
        <v>95</v>
      </c>
      <c r="B309" s="110">
        <f t="shared" si="10"/>
        <v>6400.589865219546</v>
      </c>
      <c r="C309" s="110">
        <f>A309*Sheet1!D29</f>
        <v>1140</v>
      </c>
      <c r="E309" s="110">
        <f t="shared" si="9"/>
        <v>5260.589865219546</v>
      </c>
      <c r="O309" s="110">
        <f>Sheet1!F65</f>
        <v>0.5828908437916394</v>
      </c>
    </row>
    <row r="310" spans="1:15" ht="12.75">
      <c r="A310">
        <v>96</v>
      </c>
      <c r="B310" s="110">
        <f t="shared" si="10"/>
        <v>6523.922016383748</v>
      </c>
      <c r="C310" s="110">
        <f>A310*Sheet1!D29</f>
        <v>1152</v>
      </c>
      <c r="E310" s="110">
        <f t="shared" si="9"/>
        <v>5371.922016383748</v>
      </c>
      <c r="O310" s="110">
        <f>Sheet1!F65</f>
        <v>0.5828908437916394</v>
      </c>
    </row>
    <row r="311" spans="1:15" ht="12.75">
      <c r="A311">
        <v>97</v>
      </c>
      <c r="B311" s="110">
        <f t="shared" si="10"/>
        <v>6648.419949235535</v>
      </c>
      <c r="C311" s="110">
        <f>A311*Sheet1!D29</f>
        <v>1164</v>
      </c>
      <c r="E311" s="110">
        <f t="shared" si="9"/>
        <v>5484.419949235535</v>
      </c>
      <c r="O311" s="110">
        <f>Sheet1!F65</f>
        <v>0.5828908437916394</v>
      </c>
    </row>
    <row r="312" spans="1:15" ht="12.75">
      <c r="A312">
        <v>98</v>
      </c>
      <c r="B312" s="110">
        <f t="shared" si="10"/>
        <v>6774.083663774904</v>
      </c>
      <c r="C312" s="110">
        <f>A312*Sheet1!D29</f>
        <v>1176</v>
      </c>
      <c r="E312" s="110">
        <f t="shared" si="9"/>
        <v>5598.083663774904</v>
      </c>
      <c r="O312" s="110">
        <f>Sheet1!F65</f>
        <v>0.5828908437916394</v>
      </c>
    </row>
    <row r="313" spans="1:15" ht="12.75">
      <c r="A313">
        <v>99</v>
      </c>
      <c r="B313" s="110">
        <f t="shared" si="10"/>
        <v>6900.913160001857</v>
      </c>
      <c r="C313" s="110">
        <f>A313*Sheet1!D29</f>
        <v>1188</v>
      </c>
      <c r="E313" s="110">
        <f t="shared" si="9"/>
        <v>5712.913160001857</v>
      </c>
      <c r="O313" s="110">
        <f>Sheet1!F65</f>
        <v>0.5828908437916394</v>
      </c>
    </row>
    <row r="314" spans="1:15" ht="12.75">
      <c r="A314">
        <v>100</v>
      </c>
      <c r="B314" s="110">
        <f t="shared" si="10"/>
        <v>7028.908437916393</v>
      </c>
      <c r="C314" s="110">
        <f>A314*Sheet1!D29</f>
        <v>1200</v>
      </c>
      <c r="E314" s="110">
        <f t="shared" si="9"/>
        <v>5828.908437916393</v>
      </c>
      <c r="O314" s="110">
        <f>Sheet1!F65</f>
        <v>0.5828908437916394</v>
      </c>
    </row>
    <row r="315" spans="1:15" ht="12.75">
      <c r="A315">
        <v>105</v>
      </c>
      <c r="B315" s="110">
        <f t="shared" si="10"/>
        <v>7686.371552802824</v>
      </c>
      <c r="C315" s="110">
        <f>A315*Sheet1!D29</f>
        <v>1260</v>
      </c>
      <c r="E315" s="110">
        <f t="shared" si="9"/>
        <v>6426.371552802824</v>
      </c>
      <c r="O315" s="110">
        <f>Sheet1!F65</f>
        <v>0.5828908437916394</v>
      </c>
    </row>
    <row r="316" spans="1:15" ht="12.75">
      <c r="A316">
        <v>110</v>
      </c>
      <c r="B316" s="110">
        <f t="shared" si="10"/>
        <v>8372.979209878837</v>
      </c>
      <c r="C316" s="110">
        <f>A316*Sheet1!D29</f>
        <v>1320</v>
      </c>
      <c r="E316" s="110">
        <f t="shared" si="9"/>
        <v>7052.979209878837</v>
      </c>
      <c r="O316" s="110">
        <f>Sheet1!F65</f>
        <v>0.5828908437916394</v>
      </c>
    </row>
    <row r="317" spans="1:15" ht="12.75">
      <c r="A317">
        <v>115</v>
      </c>
      <c r="B317" s="110">
        <f t="shared" si="10"/>
        <v>9088.731409144431</v>
      </c>
      <c r="C317" s="110">
        <f>A317*Sheet1!D29</f>
        <v>1380</v>
      </c>
      <c r="E317" s="110">
        <f t="shared" si="9"/>
        <v>7708.7314091444305</v>
      </c>
      <c r="O317" s="110">
        <f>Sheet1!F65</f>
        <v>0.5828908437916394</v>
      </c>
    </row>
    <row r="318" spans="1:15" ht="12.75">
      <c r="A318">
        <v>120</v>
      </c>
      <c r="B318" s="110">
        <f t="shared" si="10"/>
        <v>9833.628150599607</v>
      </c>
      <c r="C318" s="110">
        <f>A318*Sheet1!D29</f>
        <v>1440</v>
      </c>
      <c r="E318" s="110">
        <f t="shared" si="9"/>
        <v>8393.628150599607</v>
      </c>
      <c r="O318" s="110">
        <f>Sheet1!F65</f>
        <v>0.5828908437916394</v>
      </c>
    </row>
    <row r="319" spans="1:15" ht="12.75">
      <c r="A319">
        <v>125</v>
      </c>
      <c r="B319" s="110">
        <f t="shared" si="10"/>
        <v>10607.669434244364</v>
      </c>
      <c r="C319" s="110">
        <f>A319*Sheet1!D29</f>
        <v>1500</v>
      </c>
      <c r="E319" s="110">
        <f t="shared" si="9"/>
        <v>9107.669434244364</v>
      </c>
      <c r="O319" s="110">
        <f>Sheet1!F65</f>
        <v>0.5828908437916394</v>
      </c>
    </row>
    <row r="320" spans="1:15" ht="12.75">
      <c r="A320">
        <v>130</v>
      </c>
      <c r="B320" s="110">
        <f t="shared" si="10"/>
        <v>11410.855260078704</v>
      </c>
      <c r="C320" s="110">
        <f>A320*Sheet1!D29</f>
        <v>1560</v>
      </c>
      <c r="E320" s="110">
        <f t="shared" si="9"/>
        <v>9850.855260078704</v>
      </c>
      <c r="O320" s="110">
        <f>Sheet1!F65</f>
        <v>0.5828908437916394</v>
      </c>
    </row>
    <row r="321" spans="1:15" ht="12.75">
      <c r="A321">
        <v>135</v>
      </c>
      <c r="B321" s="110">
        <f t="shared" si="10"/>
        <v>12243.185628102627</v>
      </c>
      <c r="C321" s="110">
        <f>A321*Sheet1!D29</f>
        <v>1620</v>
      </c>
      <c r="E321" s="110">
        <f t="shared" si="9"/>
        <v>10623.185628102627</v>
      </c>
      <c r="O321" s="110">
        <f>Sheet1!F65</f>
        <v>0.5828908437916394</v>
      </c>
    </row>
    <row r="322" spans="1:15" ht="12.75">
      <c r="A322">
        <v>140</v>
      </c>
      <c r="B322" s="110">
        <f t="shared" si="10"/>
        <v>13104.660538316131</v>
      </c>
      <c r="C322" s="110">
        <f>A322*Sheet1!D29</f>
        <v>1680</v>
      </c>
      <c r="E322" s="110">
        <f t="shared" si="9"/>
        <v>11424.660538316131</v>
      </c>
      <c r="O322" s="110">
        <f>Sheet1!F65</f>
        <v>0.5828908437916394</v>
      </c>
    </row>
    <row r="323" spans="1:15" ht="12.75">
      <c r="A323">
        <v>145</v>
      </c>
      <c r="B323" s="110">
        <f t="shared" si="10"/>
        <v>13995.279990719217</v>
      </c>
      <c r="C323" s="110">
        <f>A323*Sheet1!D29</f>
        <v>1740</v>
      </c>
      <c r="E323" s="110">
        <f t="shared" si="9"/>
        <v>12255.279990719217</v>
      </c>
      <c r="O323" s="110">
        <f>Sheet1!F65</f>
        <v>0.5828908437916394</v>
      </c>
    </row>
    <row r="324" spans="1:15" ht="12.75">
      <c r="A324">
        <v>150</v>
      </c>
      <c r="B324" s="110">
        <f t="shared" si="10"/>
        <v>14915.043985311886</v>
      </c>
      <c r="C324" s="110">
        <f>A324*Sheet1!D29</f>
        <v>1800</v>
      </c>
      <c r="E324" s="110">
        <f t="shared" si="9"/>
        <v>13115.043985311886</v>
      </c>
      <c r="O324" s="110">
        <f>Sheet1!F65</f>
        <v>0.5828908437916394</v>
      </c>
    </row>
    <row r="325" spans="1:15" ht="12.75">
      <c r="A325">
        <v>155</v>
      </c>
      <c r="B325" s="110">
        <f t="shared" si="10"/>
        <v>15863.952522094136</v>
      </c>
      <c r="C325" s="110">
        <f>A325*Sheet1!D29</f>
        <v>1860</v>
      </c>
      <c r="E325" s="110">
        <f t="shared" si="9"/>
        <v>14003.952522094136</v>
      </c>
      <c r="O325" s="110">
        <f>Sheet1!F65</f>
        <v>0.5828908437916394</v>
      </c>
    </row>
    <row r="326" spans="1:15" ht="12.75">
      <c r="A326">
        <v>160</v>
      </c>
      <c r="B326" s="110">
        <f t="shared" si="10"/>
        <v>16842.00560106597</v>
      </c>
      <c r="C326" s="110">
        <f>A326*Sheet1!D29</f>
        <v>1920</v>
      </c>
      <c r="E326" s="110">
        <f aca="true" t="shared" si="11" ref="E326:E334">(A326*A326)*O326</f>
        <v>14922.005601065968</v>
      </c>
      <c r="O326" s="110">
        <f>Sheet1!F65</f>
        <v>0.5828908437916394</v>
      </c>
    </row>
    <row r="327" spans="1:15" ht="12.75">
      <c r="A327">
        <v>165</v>
      </c>
      <c r="B327" s="110">
        <f t="shared" si="10"/>
        <v>17849.20322222738</v>
      </c>
      <c r="C327" s="110">
        <f>A327*Sheet1!D29</f>
        <v>1980</v>
      </c>
      <c r="E327" s="110">
        <f t="shared" si="11"/>
        <v>15869.203222227381</v>
      </c>
      <c r="O327" s="110">
        <f>Sheet1!F65</f>
        <v>0.5828908437916394</v>
      </c>
    </row>
    <row r="328" spans="1:15" ht="12.75">
      <c r="A328">
        <v>170</v>
      </c>
      <c r="B328" s="110">
        <f aca="true" t="shared" si="12" ref="B328:B334">C328+E328</f>
        <v>18885.545385578378</v>
      </c>
      <c r="C328" s="110">
        <f>A328*Sheet1!D29</f>
        <v>2040</v>
      </c>
      <c r="E328" s="110">
        <f t="shared" si="11"/>
        <v>16845.545385578378</v>
      </c>
      <c r="O328" s="110">
        <f>Sheet1!F65</f>
        <v>0.5828908437916394</v>
      </c>
    </row>
    <row r="329" spans="1:15" ht="12.75">
      <c r="A329">
        <v>175</v>
      </c>
      <c r="B329" s="110">
        <f t="shared" si="12"/>
        <v>19951.032091118956</v>
      </c>
      <c r="C329" s="110">
        <f>A329*Sheet1!D29</f>
        <v>2100</v>
      </c>
      <c r="E329" s="110">
        <f t="shared" si="11"/>
        <v>17851.032091118956</v>
      </c>
      <c r="O329" s="110">
        <f>Sheet1!F65</f>
        <v>0.5828908437916394</v>
      </c>
    </row>
    <row r="330" spans="1:15" ht="12.75">
      <c r="A330">
        <v>180</v>
      </c>
      <c r="B330" s="110">
        <f t="shared" si="12"/>
        <v>21045.663338849114</v>
      </c>
      <c r="C330" s="110">
        <f>A330*Sheet1!D29</f>
        <v>2160</v>
      </c>
      <c r="E330" s="110">
        <f t="shared" si="11"/>
        <v>18885.663338849114</v>
      </c>
      <c r="O330" s="110">
        <f>Sheet1!F65</f>
        <v>0.5828908437916394</v>
      </c>
    </row>
    <row r="331" spans="1:15" ht="12.75">
      <c r="A331">
        <v>185</v>
      </c>
      <c r="B331" s="110">
        <f t="shared" si="12"/>
        <v>22169.439128768856</v>
      </c>
      <c r="C331" s="110">
        <f>A331*Sheet1!D29</f>
        <v>2220</v>
      </c>
      <c r="E331" s="110">
        <f t="shared" si="11"/>
        <v>19949.439128768856</v>
      </c>
      <c r="O331" s="110">
        <f>Sheet1!F65</f>
        <v>0.5828908437916394</v>
      </c>
    </row>
    <row r="332" spans="1:15" ht="12.75">
      <c r="A332">
        <v>190</v>
      </c>
      <c r="B332" s="110">
        <f t="shared" si="12"/>
        <v>23322.359460878182</v>
      </c>
      <c r="C332" s="110">
        <f>A332*Sheet1!D29</f>
        <v>2280</v>
      </c>
      <c r="E332" s="110">
        <f t="shared" si="11"/>
        <v>21042.359460878182</v>
      </c>
      <c r="O332" s="110">
        <f>Sheet1!F65</f>
        <v>0.5828908437916394</v>
      </c>
    </row>
    <row r="333" spans="1:15" ht="12.75">
      <c r="A333">
        <v>195</v>
      </c>
      <c r="B333" s="110">
        <f t="shared" si="12"/>
        <v>24504.424335177086</v>
      </c>
      <c r="C333" s="110">
        <f>A333*Sheet1!D29</f>
        <v>2340</v>
      </c>
      <c r="E333" s="110">
        <f t="shared" si="11"/>
        <v>22164.424335177086</v>
      </c>
      <c r="O333" s="110">
        <f>Sheet1!F65</f>
        <v>0.5828908437916394</v>
      </c>
    </row>
    <row r="334" spans="1:15" ht="12.75">
      <c r="A334">
        <v>200</v>
      </c>
      <c r="B334" s="110">
        <f t="shared" si="12"/>
        <v>25715.633751665573</v>
      </c>
      <c r="C334" s="110">
        <f>A334*Sheet1!D29</f>
        <v>2400</v>
      </c>
      <c r="E334" s="110">
        <f t="shared" si="11"/>
        <v>23315.633751665573</v>
      </c>
      <c r="O334" s="110">
        <f>Sheet1!F65</f>
        <v>0.5828908437916394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11.421875" defaultRowHeight="12.75"/>
  <cols>
    <col min="2" max="2" width="22.57421875" style="0" customWidth="1"/>
    <col min="9" max="9" width="13.421875" style="0" customWidth="1"/>
    <col min="11" max="11" width="14.140625" style="0" customWidth="1"/>
    <col min="15" max="15" width="11.421875" style="110" customWidth="1"/>
  </cols>
  <sheetData>
    <row r="3" spans="1:15" ht="12.75">
      <c r="A3" t="s">
        <v>118</v>
      </c>
      <c r="B3" t="s">
        <v>119</v>
      </c>
      <c r="C3" t="s">
        <v>120</v>
      </c>
      <c r="E3" t="s">
        <v>121</v>
      </c>
      <c r="H3" t="s">
        <v>122</v>
      </c>
      <c r="I3" t="s">
        <v>123</v>
      </c>
      <c r="J3" t="s">
        <v>124</v>
      </c>
      <c r="K3" t="s">
        <v>125</v>
      </c>
      <c r="L3" t="s">
        <v>126</v>
      </c>
      <c r="O3" s="110" t="s">
        <v>128</v>
      </c>
    </row>
    <row r="5" spans="1:16" ht="12.75">
      <c r="A5">
        <v>0.1</v>
      </c>
      <c r="B5" s="110">
        <f>C5+E5</f>
        <v>1.2033652231381573</v>
      </c>
      <c r="C5" s="110">
        <f>A5*Sheet1!D29</f>
        <v>1.2000000000000002</v>
      </c>
      <c r="E5" s="110">
        <f>(A5*A5)*O5</f>
        <v>0.003365223138157064</v>
      </c>
      <c r="I5" s="111"/>
      <c r="O5" s="111">
        <f>Sheet1!F67</f>
        <v>0.33652231381570635</v>
      </c>
      <c r="P5" s="111"/>
    </row>
    <row r="6" spans="1:15" ht="12.75">
      <c r="A6">
        <v>0.2</v>
      </c>
      <c r="B6" s="110">
        <f>C6+E6</f>
        <v>2.4134608925526284</v>
      </c>
      <c r="C6" s="110">
        <f>A6*Sheet1!D29</f>
        <v>2.4000000000000004</v>
      </c>
      <c r="E6" s="110">
        <f aca="true" t="shared" si="0" ref="E6:E69">(A6*A6)*O6</f>
        <v>0.013460892552628256</v>
      </c>
      <c r="I6" s="111"/>
      <c r="O6" s="111">
        <f>Sheet1!F67</f>
        <v>0.33652231381570635</v>
      </c>
    </row>
    <row r="7" spans="1:15" ht="12.75">
      <c r="A7">
        <v>0.3</v>
      </c>
      <c r="B7" s="110">
        <f>C7+E7</f>
        <v>3.630287008243413</v>
      </c>
      <c r="C7" s="110">
        <f>A7*Sheet1!D29</f>
        <v>3.5999999999999996</v>
      </c>
      <c r="E7" s="110">
        <f t="shared" si="0"/>
        <v>0.03028700824341357</v>
      </c>
      <c r="H7">
        <v>2</v>
      </c>
      <c r="I7" s="111">
        <f>(0.5*Sheet1!D73*(3.141593*((Sheet1!D7/2)*(Sheet1!D7/2)))*(H7*H7*H7)*(Sheet1!D74/100))</f>
        <v>4.636991267999999</v>
      </c>
      <c r="J7" s="110">
        <f>VLOOKUP(I7,B5:C334,2,TRUE)</f>
        <v>3.5999999999999996</v>
      </c>
      <c r="K7" s="110">
        <f>J7/Sheet1!D29*Sheet1!D75</f>
        <v>0.42</v>
      </c>
      <c r="L7" s="110">
        <f>J7-K7</f>
        <v>3.1799999999999997</v>
      </c>
      <c r="O7" s="111">
        <f>Sheet1!F67</f>
        <v>0.33652231381570635</v>
      </c>
    </row>
    <row r="8" spans="1:15" ht="12.75">
      <c r="A8">
        <v>0.4</v>
      </c>
      <c r="B8" s="110">
        <f aca="true" t="shared" si="1" ref="B8:B71">C8+E8</f>
        <v>4.853843570210514</v>
      </c>
      <c r="C8" s="110">
        <f>A8*Sheet1!D29</f>
        <v>4.800000000000001</v>
      </c>
      <c r="E8" s="110">
        <f t="shared" si="0"/>
        <v>0.053843570210513024</v>
      </c>
      <c r="H8">
        <v>2.5</v>
      </c>
      <c r="I8" s="111">
        <f>(0.5*Sheet1!D73*(3.141593*((Sheet1!D7/2)*(Sheet1!D7/2)))*(H8*H8*H8)*(Sheet1!D74/100))</f>
        <v>9.0566235703125</v>
      </c>
      <c r="J8" s="110">
        <f>VLOOKUP(I8,B5:C334,2,TRUE)</f>
        <v>8.399999999999999</v>
      </c>
      <c r="K8" s="110">
        <f>J8/Sheet1!D29*Sheet1!D75</f>
        <v>0.9799999999999998</v>
      </c>
      <c r="L8" s="110">
        <f>J8-K8</f>
        <v>7.419999999999999</v>
      </c>
      <c r="O8" s="111">
        <f>Sheet1!F67</f>
        <v>0.33652231381570635</v>
      </c>
    </row>
    <row r="9" spans="1:15" ht="12.75">
      <c r="A9">
        <v>0.5</v>
      </c>
      <c r="B9" s="110">
        <f t="shared" si="1"/>
        <v>6.084130578453927</v>
      </c>
      <c r="C9" s="110">
        <f>A9*Sheet1!D29</f>
        <v>6</v>
      </c>
      <c r="E9" s="110">
        <f t="shared" si="0"/>
        <v>0.08413057845392659</v>
      </c>
      <c r="H9">
        <v>3</v>
      </c>
      <c r="I9" s="111">
        <f>(0.5*Sheet1!D73*(3.141593*((Sheet1!D7/2)*(Sheet1!D7/2)))*(H9*H9*H9)*(Sheet1!D74/100))</f>
        <v>15.649845529499999</v>
      </c>
      <c r="J9" s="110">
        <f>VLOOKUP(I9,B5:C334,2,TRUE)</f>
        <v>14.399999999999999</v>
      </c>
      <c r="K9" s="110">
        <f>J9/Sheet1!D29*Sheet1!D75</f>
        <v>1.68</v>
      </c>
      <c r="L9" s="110">
        <f aca="true" t="shared" si="2" ref="L9:L27">J9-K9</f>
        <v>12.719999999999999</v>
      </c>
      <c r="O9" s="111">
        <f>Sheet1!F67</f>
        <v>0.33652231381570635</v>
      </c>
    </row>
    <row r="10" spans="1:15" ht="12.75">
      <c r="A10">
        <v>0.6</v>
      </c>
      <c r="B10" s="110">
        <f t="shared" si="1"/>
        <v>7.321148032973653</v>
      </c>
      <c r="C10" s="110">
        <f>A10*Sheet1!D29</f>
        <v>7.199999999999999</v>
      </c>
      <c r="E10" s="110">
        <f t="shared" si="0"/>
        <v>0.12114803297365428</v>
      </c>
      <c r="H10">
        <v>3.5</v>
      </c>
      <c r="I10" s="111">
        <f>(0.5*Sheet1!D73*(3.141593*((Sheet1!D7/2)*(Sheet1!D7/2)))*(H10*H10*H10)*(Sheet1!D74/100))</f>
        <v>24.851375076937497</v>
      </c>
      <c r="J10" s="110">
        <f>VLOOKUP(I10,B5:C334,2,TRUE)</f>
        <v>22.799999999999997</v>
      </c>
      <c r="K10" s="110">
        <f>J10/Sheet1!D29*Sheet1!D75</f>
        <v>2.6599999999999993</v>
      </c>
      <c r="L10" s="110">
        <f t="shared" si="2"/>
        <v>20.139999999999997</v>
      </c>
      <c r="O10" s="111">
        <f>Sheet1!F67</f>
        <v>0.33652231381570635</v>
      </c>
    </row>
    <row r="11" spans="1:15" ht="12.75">
      <c r="A11">
        <v>0.7</v>
      </c>
      <c r="B11" s="110">
        <f t="shared" si="1"/>
        <v>8.564895933769694</v>
      </c>
      <c r="C11" s="110">
        <f>A11*Sheet1!D29</f>
        <v>8.399999999999999</v>
      </c>
      <c r="E11" s="110">
        <f t="shared" si="0"/>
        <v>0.16489593376969608</v>
      </c>
      <c r="H11">
        <v>4</v>
      </c>
      <c r="I11" s="111">
        <f>(0.5*Sheet1!D73*(3.141593*((Sheet1!D7/2)*(Sheet1!D7/2)))*(H11*H11*H11)*(Sheet1!D74/100))</f>
        <v>37.09593014399999</v>
      </c>
      <c r="J11" s="110">
        <f>VLOOKUP(I11,B5:C334,2,TRUE)</f>
        <v>33.599999999999994</v>
      </c>
      <c r="K11" s="110">
        <f>J11/Sheet1!D29*Sheet1!D75</f>
        <v>3.919999999999999</v>
      </c>
      <c r="L11" s="110">
        <f t="shared" si="2"/>
        <v>29.679999999999996</v>
      </c>
      <c r="O11" s="111">
        <f>Sheet1!F67</f>
        <v>0.33652231381570635</v>
      </c>
    </row>
    <row r="12" spans="1:15" ht="12.75">
      <c r="A12">
        <v>0.8</v>
      </c>
      <c r="B12" s="110">
        <f t="shared" si="1"/>
        <v>9.815374280842054</v>
      </c>
      <c r="C12" s="110">
        <f>A12*Sheet1!D29</f>
        <v>9.600000000000001</v>
      </c>
      <c r="E12" s="110">
        <f t="shared" si="0"/>
        <v>0.2153742808420521</v>
      </c>
      <c r="H12">
        <v>4.5</v>
      </c>
      <c r="I12" s="111">
        <f>(0.5*Sheet1!D73*(3.141593*((Sheet1!D7/2)*(Sheet1!D7/2)))*(H12*H12*H12)*(Sheet1!D74/100))</f>
        <v>52.818228662062495</v>
      </c>
      <c r="J12" s="110">
        <f>VLOOKUP(I12,B5:C334,2,TRUE)</f>
        <v>46.8</v>
      </c>
      <c r="K12" s="110">
        <f>J12/Sheet1!D29*Sheet1!D75</f>
        <v>5.46</v>
      </c>
      <c r="L12" s="110">
        <f t="shared" si="2"/>
        <v>41.339999999999996</v>
      </c>
      <c r="O12" s="111">
        <f>Sheet1!F67</f>
        <v>0.33652231381570635</v>
      </c>
    </row>
    <row r="13" spans="1:15" ht="12.75">
      <c r="A13">
        <v>0.9</v>
      </c>
      <c r="B13" s="110">
        <f t="shared" si="1"/>
        <v>11.072583074190723</v>
      </c>
      <c r="C13" s="110">
        <f>A13*Sheet1!D29</f>
        <v>10.8</v>
      </c>
      <c r="E13" s="110">
        <f t="shared" si="0"/>
        <v>0.27258307419072214</v>
      </c>
      <c r="H13">
        <v>5</v>
      </c>
      <c r="I13" s="111">
        <f>(0.5*Sheet1!D73*(3.141593*((Sheet1!D7/2)*(Sheet1!D7/2)))*(H13*H13*H13)*(Sheet1!D74/100))</f>
        <v>72.4529885625</v>
      </c>
      <c r="J13" s="110">
        <f>VLOOKUP(I13,B5:C334,2,TRUE)</f>
        <v>62.400000000000006</v>
      </c>
      <c r="K13" s="110">
        <f>J13/Sheet1!D29*Sheet1!D75</f>
        <v>7.279999999999999</v>
      </c>
      <c r="L13" s="110">
        <f t="shared" si="2"/>
        <v>55.120000000000005</v>
      </c>
      <c r="O13" s="111">
        <f>Sheet1!F67</f>
        <v>0.33652231381570635</v>
      </c>
    </row>
    <row r="14" spans="1:15" ht="12.75">
      <c r="A14">
        <v>1</v>
      </c>
      <c r="B14" s="110">
        <f t="shared" si="1"/>
        <v>12.336522313815706</v>
      </c>
      <c r="C14" s="110">
        <f>A14*Sheet1!D29</f>
        <v>12</v>
      </c>
      <c r="E14" s="110">
        <f t="shared" si="0"/>
        <v>0.33652231381570635</v>
      </c>
      <c r="H14">
        <v>5.5</v>
      </c>
      <c r="I14" s="111">
        <f>(0.5*Sheet1!D73*(3.141593*((Sheet1!D7/2)*(Sheet1!D7/2)))*(H14*H14*H14)*(Sheet1!D74/100))</f>
        <v>96.4349277766875</v>
      </c>
      <c r="J14" s="110">
        <f>VLOOKUP(I14,B5:C334,2,TRUE)</f>
        <v>80.4</v>
      </c>
      <c r="K14" s="110">
        <f>J14/Sheet1!D29*Sheet1!D75</f>
        <v>9.379999999999999</v>
      </c>
      <c r="L14" s="110">
        <f t="shared" si="2"/>
        <v>71.02000000000001</v>
      </c>
      <c r="O14" s="111">
        <f>Sheet1!F67</f>
        <v>0.33652231381570635</v>
      </c>
    </row>
    <row r="15" spans="1:15" ht="12.75">
      <c r="A15">
        <v>1.1</v>
      </c>
      <c r="B15" s="110">
        <f t="shared" si="1"/>
        <v>13.607191999717006</v>
      </c>
      <c r="C15" s="110">
        <f>A15*Sheet1!D29</f>
        <v>13.200000000000001</v>
      </c>
      <c r="E15" s="110">
        <f t="shared" si="0"/>
        <v>0.40719199971700476</v>
      </c>
      <c r="H15">
        <v>6</v>
      </c>
      <c r="I15" s="111">
        <f>(0.5*Sheet1!D73*(3.141593*((Sheet1!D7/2)*(Sheet1!D7/2)))*(H15*H15*H15)*(Sheet1!D74/100))</f>
        <v>125.19876423599999</v>
      </c>
      <c r="J15" s="110">
        <f>VLOOKUP(I15,B5:C334,2,TRUE)</f>
        <v>100.80000000000001</v>
      </c>
      <c r="K15" s="110">
        <f>J15/Sheet1!D29*Sheet1!D75</f>
        <v>11.76</v>
      </c>
      <c r="L15" s="110">
        <f t="shared" si="2"/>
        <v>89.04</v>
      </c>
      <c r="O15" s="111">
        <f>Sheet1!F67</f>
        <v>0.33652231381570635</v>
      </c>
    </row>
    <row r="16" spans="1:15" ht="12.75">
      <c r="A16">
        <v>1.2</v>
      </c>
      <c r="B16" s="110">
        <f t="shared" si="1"/>
        <v>14.884592131894616</v>
      </c>
      <c r="C16" s="110">
        <f>A16*Sheet1!D29</f>
        <v>14.399999999999999</v>
      </c>
      <c r="E16" s="110">
        <f t="shared" si="0"/>
        <v>0.48459213189461714</v>
      </c>
      <c r="H16">
        <v>6.5</v>
      </c>
      <c r="I16" s="111">
        <f>(0.5*Sheet1!D73*(3.141593*((Sheet1!D7/2)*(Sheet1!D7/2)))*(H16*H16*H16)*(Sheet1!D74/100))</f>
        <v>159.1792158718125</v>
      </c>
      <c r="J16" s="110">
        <f>VLOOKUP(I16,B5:C334,2,TRUE)</f>
        <v>122.39999999999999</v>
      </c>
      <c r="K16" s="110">
        <f>J16/Sheet1!D29*Sheet1!D75</f>
        <v>14.279999999999998</v>
      </c>
      <c r="L16" s="110">
        <f t="shared" si="2"/>
        <v>108.11999999999999</v>
      </c>
      <c r="O16" s="111">
        <f>Sheet1!F67</f>
        <v>0.33652231381570635</v>
      </c>
    </row>
    <row r="17" spans="1:15" ht="12.75">
      <c r="A17">
        <v>1.3</v>
      </c>
      <c r="B17" s="110">
        <f t="shared" si="1"/>
        <v>16.168722710348547</v>
      </c>
      <c r="C17" s="110">
        <f>A17*Sheet1!D29</f>
        <v>15.600000000000001</v>
      </c>
      <c r="E17" s="110">
        <f t="shared" si="0"/>
        <v>0.5687227103485438</v>
      </c>
      <c r="H17">
        <v>7</v>
      </c>
      <c r="I17" s="111">
        <f>(0.5*Sheet1!D73*(3.141593*((Sheet1!D7/2)*(Sheet1!D7/2)))*(H17*H17*H17)*(Sheet1!D74/100))</f>
        <v>198.81100061549998</v>
      </c>
      <c r="J17" s="110">
        <f>VLOOKUP(I17,B5:C334,2,TRUE)</f>
        <v>147.60000000000002</v>
      </c>
      <c r="K17" s="110">
        <f>J17/Sheet1!D29*Sheet1!D75</f>
        <v>17.220000000000002</v>
      </c>
      <c r="L17" s="110">
        <f t="shared" si="2"/>
        <v>130.38000000000002</v>
      </c>
      <c r="O17" s="111">
        <f>Sheet1!F67</f>
        <v>0.33652231381570635</v>
      </c>
    </row>
    <row r="18" spans="1:15" ht="12.75">
      <c r="A18">
        <v>1.4</v>
      </c>
      <c r="B18" s="110">
        <f t="shared" si="1"/>
        <v>17.45958373507878</v>
      </c>
      <c r="C18" s="110">
        <f>A18*Sheet1!D29</f>
        <v>16.799999999999997</v>
      </c>
      <c r="E18" s="110">
        <f t="shared" si="0"/>
        <v>0.6595837350787843</v>
      </c>
      <c r="H18">
        <v>7.5</v>
      </c>
      <c r="I18" s="111">
        <f>(0.5*Sheet1!D73*(3.141593*((Sheet1!D7/2)*(Sheet1!D7/2)))*(H18*H18*H18)*(Sheet1!D74/100))</f>
        <v>244.52883639843748</v>
      </c>
      <c r="J18" s="110">
        <f>VLOOKUP(I18,B5:C334,2,TRUE)</f>
        <v>172.8</v>
      </c>
      <c r="K18" s="110">
        <f>J18/Sheet1!D29*Sheet1!D75</f>
        <v>20.16</v>
      </c>
      <c r="L18" s="110">
        <f t="shared" si="2"/>
        <v>152.64000000000001</v>
      </c>
      <c r="O18" s="111">
        <f>Sheet1!F67</f>
        <v>0.33652231381570635</v>
      </c>
    </row>
    <row r="19" spans="1:15" ht="12.75">
      <c r="A19">
        <v>1.5</v>
      </c>
      <c r="B19" s="110">
        <f t="shared" si="1"/>
        <v>18.75717520608534</v>
      </c>
      <c r="C19" s="110">
        <f>A19*Sheet1!D29</f>
        <v>18</v>
      </c>
      <c r="E19" s="110">
        <f t="shared" si="0"/>
        <v>0.7571752060853393</v>
      </c>
      <c r="H19">
        <v>8</v>
      </c>
      <c r="I19" s="111">
        <f>(0.5*Sheet1!D73*(3.141593*((Sheet1!D7/2)*(Sheet1!D7/2)))*(H19*H19*H19)*(Sheet1!D74/100))</f>
        <v>296.76744115199995</v>
      </c>
      <c r="J19" s="110">
        <f>VLOOKUP(I19,B5:C334,2,TRUE)</f>
        <v>201.60000000000002</v>
      </c>
      <c r="K19" s="110">
        <f>J19/Sheet1!D29*Sheet1!D75</f>
        <v>23.52</v>
      </c>
      <c r="L19" s="110">
        <f t="shared" si="2"/>
        <v>178.08</v>
      </c>
      <c r="O19" s="111">
        <f>Sheet1!F67</f>
        <v>0.33652231381570635</v>
      </c>
    </row>
    <row r="20" spans="1:15" ht="12.75">
      <c r="A20">
        <v>1.6</v>
      </c>
      <c r="B20" s="110">
        <f t="shared" si="1"/>
        <v>20.061497123368213</v>
      </c>
      <c r="C20" s="110">
        <f>A20*Sheet1!D29</f>
        <v>19.200000000000003</v>
      </c>
      <c r="E20" s="110">
        <f t="shared" si="0"/>
        <v>0.8614971233682084</v>
      </c>
      <c r="H20">
        <v>8.5</v>
      </c>
      <c r="I20" s="111">
        <f>(0.5*Sheet1!D73*(3.141593*((Sheet1!D7/2)*(Sheet1!D7/2)))*(H20*H20*H20)*(Sheet1!D74/100))</f>
        <v>355.9615328075625</v>
      </c>
      <c r="J20" s="110">
        <f>VLOOKUP(I20,B5:C334,2,TRUE)</f>
        <v>230.39999999999998</v>
      </c>
      <c r="K20" s="110">
        <f>J20/Sheet1!D29*Sheet1!D75</f>
        <v>26.88</v>
      </c>
      <c r="L20" s="110">
        <f t="shared" si="2"/>
        <v>203.51999999999998</v>
      </c>
      <c r="O20" s="111">
        <f>Sheet1!F67</f>
        <v>0.33652231381570635</v>
      </c>
    </row>
    <row r="21" spans="1:15" ht="12.75">
      <c r="A21">
        <v>1.7</v>
      </c>
      <c r="B21" s="110">
        <f t="shared" si="1"/>
        <v>21.37254948692739</v>
      </c>
      <c r="C21" s="110">
        <f>A21*Sheet1!D29</f>
        <v>20.4</v>
      </c>
      <c r="E21" s="110">
        <f t="shared" si="0"/>
        <v>0.9725494869273913</v>
      </c>
      <c r="H21">
        <v>9</v>
      </c>
      <c r="I21" s="111">
        <f>(0.5*Sheet1!D73*(3.141593*((Sheet1!D7/2)*(Sheet1!D7/2)))*(H21*H21*H21)*(Sheet1!D74/100))</f>
        <v>422.54582929649996</v>
      </c>
      <c r="J21" s="110">
        <f>VLOOKUP(I21,B5:C334,2,TRUE)</f>
        <v>258</v>
      </c>
      <c r="K21" s="110">
        <f>J21/Sheet1!D29*Sheet1!D75</f>
        <v>30.099999999999998</v>
      </c>
      <c r="L21" s="110">
        <f t="shared" si="2"/>
        <v>227.9</v>
      </c>
      <c r="O21" s="111">
        <f>Sheet1!F67</f>
        <v>0.33652231381570635</v>
      </c>
    </row>
    <row r="22" spans="1:15" ht="12.75">
      <c r="A22">
        <v>1.8</v>
      </c>
      <c r="B22" s="110">
        <f t="shared" si="1"/>
        <v>22.69033229676289</v>
      </c>
      <c r="C22" s="110">
        <f>A22*Sheet1!D29</f>
        <v>21.6</v>
      </c>
      <c r="E22" s="110">
        <f t="shared" si="0"/>
        <v>1.0903322967628886</v>
      </c>
      <c r="H22">
        <v>9.5</v>
      </c>
      <c r="I22" s="111">
        <f>(0.5*Sheet1!D73*(3.141593*((Sheet1!D7/2)*(Sheet1!D7/2)))*(H22*H22*H22)*(Sheet1!D74/100))</f>
        <v>496.9550485501874</v>
      </c>
      <c r="J22" s="110">
        <f>VLOOKUP(I22,B5:C334,2,TRUE)</f>
        <v>294</v>
      </c>
      <c r="K22" s="110">
        <f>J22/Sheet1!D29*Sheet1!D75</f>
        <v>34.3</v>
      </c>
      <c r="L22" s="110">
        <f t="shared" si="2"/>
        <v>259.7</v>
      </c>
      <c r="O22" s="111">
        <f>Sheet1!F67</f>
        <v>0.33652231381570635</v>
      </c>
    </row>
    <row r="23" spans="1:15" ht="12.75">
      <c r="A23">
        <v>1.9</v>
      </c>
      <c r="B23" s="110">
        <f t="shared" si="1"/>
        <v>24.014845552874696</v>
      </c>
      <c r="C23" s="110">
        <f>A23*Sheet1!D29</f>
        <v>22.799999999999997</v>
      </c>
      <c r="E23" s="110">
        <f t="shared" si="0"/>
        <v>1.2148455528747</v>
      </c>
      <c r="H23">
        <v>10</v>
      </c>
      <c r="I23" s="111">
        <f>(0.5*Sheet1!D73*(3.141593*((Sheet1!D7/2)*(Sheet1!D7/2)))*(H23*H23*H23)*(Sheet1!D74/100))</f>
        <v>579.6239085</v>
      </c>
      <c r="J23" s="110">
        <f>VLOOKUP(I23,B5:C334,2,TRUE)</f>
        <v>324</v>
      </c>
      <c r="K23" s="110">
        <f>J23/Sheet1!D29*Sheet1!D75</f>
        <v>37.8</v>
      </c>
      <c r="L23" s="110">
        <f t="shared" si="2"/>
        <v>286.2</v>
      </c>
      <c r="O23" s="111">
        <f>Sheet1!F67</f>
        <v>0.33652231381570635</v>
      </c>
    </row>
    <row r="24" spans="1:15" ht="12.75">
      <c r="A24">
        <v>2</v>
      </c>
      <c r="B24" s="110">
        <f t="shared" si="1"/>
        <v>25.346089255262825</v>
      </c>
      <c r="C24" s="110">
        <f>A24*Sheet1!D29</f>
        <v>24</v>
      </c>
      <c r="E24" s="110">
        <f t="shared" si="0"/>
        <v>1.3460892552628254</v>
      </c>
      <c r="H24">
        <v>10.5</v>
      </c>
      <c r="I24" s="111">
        <f>(0.5*Sheet1!D73*(3.141593*((Sheet1!D7/2)*(Sheet1!D7/2)))*(H24*H24*H24)*(Sheet1!D74/100))</f>
        <v>670.9871270773125</v>
      </c>
      <c r="J24" s="110">
        <f>VLOOKUP(I24,B5:C334,2,TRUE)</f>
        <v>360</v>
      </c>
      <c r="K24" s="110">
        <f>J24/Sheet1!D29*Sheet1!D75</f>
        <v>42</v>
      </c>
      <c r="L24" s="110">
        <f t="shared" si="2"/>
        <v>318</v>
      </c>
      <c r="O24" s="111">
        <f>Sheet1!F67</f>
        <v>0.33652231381570635</v>
      </c>
    </row>
    <row r="25" spans="1:15" ht="12.75">
      <c r="A25">
        <v>2.1</v>
      </c>
      <c r="B25" s="110">
        <f t="shared" si="1"/>
        <v>26.68406340392727</v>
      </c>
      <c r="C25" s="110">
        <f>A25*Sheet1!D29</f>
        <v>25.200000000000003</v>
      </c>
      <c r="E25" s="110">
        <f t="shared" si="0"/>
        <v>1.484063403927265</v>
      </c>
      <c r="H25">
        <v>11</v>
      </c>
      <c r="I25" s="111">
        <f>(0.5*Sheet1!D73*(3.141593*((Sheet1!D7/2)*(Sheet1!D7/2)))*(H25*H25*H25)*(Sheet1!D74/100))</f>
        <v>771.4794222135</v>
      </c>
      <c r="J25" s="110">
        <f>VLOOKUP(I25,B5:C334,2,TRUE)</f>
        <v>396</v>
      </c>
      <c r="K25" s="110">
        <f>J25/Sheet1!D29*Sheet1!D75</f>
        <v>46.199999999999996</v>
      </c>
      <c r="L25" s="110">
        <f t="shared" si="2"/>
        <v>349.8</v>
      </c>
      <c r="O25" s="111">
        <f>Sheet1!F67</f>
        <v>0.33652231381570635</v>
      </c>
    </row>
    <row r="26" spans="1:15" ht="12.75">
      <c r="A26">
        <v>2.2</v>
      </c>
      <c r="B26" s="110">
        <f t="shared" si="1"/>
        <v>28.02876799886802</v>
      </c>
      <c r="C26" s="110">
        <f>A26*Sheet1!D29</f>
        <v>26.400000000000002</v>
      </c>
      <c r="E26" s="110">
        <f t="shared" si="0"/>
        <v>1.628767998868019</v>
      </c>
      <c r="H26">
        <v>11.5</v>
      </c>
      <c r="I26" s="111">
        <f>(0.5*Sheet1!D73*(3.141593*((Sheet1!D7/2)*(Sheet1!D7/2)))*(H26*H26*H26)*(Sheet1!D74/100))</f>
        <v>881.5355118399374</v>
      </c>
      <c r="J26" s="110">
        <f>VLOOKUP(I26,B5:C334,2,TRUE)</f>
        <v>432</v>
      </c>
      <c r="K26" s="110">
        <f>J26/Sheet1!D29*Sheet1!D75</f>
        <v>50.4</v>
      </c>
      <c r="L26" s="110">
        <f t="shared" si="2"/>
        <v>381.6</v>
      </c>
      <c r="O26" s="111">
        <f>Sheet1!F67</f>
        <v>0.33652231381570635</v>
      </c>
    </row>
    <row r="27" spans="1:15" ht="12.75">
      <c r="A27">
        <v>2.3</v>
      </c>
      <c r="B27" s="110">
        <f t="shared" si="1"/>
        <v>29.380203040085085</v>
      </c>
      <c r="C27" s="110">
        <f>A27*Sheet1!D29</f>
        <v>27.599999999999998</v>
      </c>
      <c r="E27" s="110">
        <f t="shared" si="0"/>
        <v>1.7802030400850863</v>
      </c>
      <c r="H27">
        <v>12</v>
      </c>
      <c r="I27" s="111">
        <f>(0.5*Sheet1!D73*(3.141593*((Sheet1!D7/2)*(Sheet1!D7/2)))*(H27*H27*H27)*(Sheet1!D74/100))</f>
        <v>1001.5901138879999</v>
      </c>
      <c r="J27" s="110">
        <f>VLOOKUP(I27,B5:C334,2,TRUE)</f>
        <v>474</v>
      </c>
      <c r="K27" s="110">
        <f>J27/Sheet1!D29*Sheet1!D75</f>
        <v>55.3</v>
      </c>
      <c r="L27" s="110">
        <f t="shared" si="2"/>
        <v>418.7</v>
      </c>
      <c r="O27" s="111">
        <f>Sheet1!F67</f>
        <v>0.33652231381570635</v>
      </c>
    </row>
    <row r="28" spans="1:15" ht="12.75">
      <c r="A28">
        <v>2.4</v>
      </c>
      <c r="B28" s="110">
        <f t="shared" si="1"/>
        <v>30.738368527578466</v>
      </c>
      <c r="C28" s="110">
        <f>A28*Sheet1!D29</f>
        <v>28.799999999999997</v>
      </c>
      <c r="E28" s="110">
        <f t="shared" si="0"/>
        <v>1.9383685275784686</v>
      </c>
      <c r="I28" s="111"/>
      <c r="O28" s="111">
        <f>Sheet1!F67</f>
        <v>0.33652231381570635</v>
      </c>
    </row>
    <row r="29" spans="1:15" ht="12.75">
      <c r="A29">
        <v>2.5</v>
      </c>
      <c r="B29" s="110">
        <f t="shared" si="1"/>
        <v>32.10326446134817</v>
      </c>
      <c r="C29" s="110">
        <f>A29*Sheet1!D29</f>
        <v>30</v>
      </c>
      <c r="E29" s="110">
        <f t="shared" si="0"/>
        <v>2.103264461348165</v>
      </c>
      <c r="I29" s="111"/>
      <c r="O29" s="111">
        <f>Sheet1!F67</f>
        <v>0.33652231381570635</v>
      </c>
    </row>
    <row r="30" spans="1:15" ht="12.75">
      <c r="A30">
        <v>2.6</v>
      </c>
      <c r="B30" s="110">
        <f t="shared" si="1"/>
        <v>33.47489084139418</v>
      </c>
      <c r="C30" s="110">
        <f>A30*Sheet1!D29</f>
        <v>31.200000000000003</v>
      </c>
      <c r="E30" s="110">
        <f t="shared" si="0"/>
        <v>2.2748908413941753</v>
      </c>
      <c r="I30" s="111"/>
      <c r="O30" s="111">
        <f>Sheet1!F67</f>
        <v>0.33652231381570635</v>
      </c>
    </row>
    <row r="31" spans="1:15" ht="12.75">
      <c r="A31">
        <v>2.7</v>
      </c>
      <c r="B31" s="110">
        <f t="shared" si="1"/>
        <v>34.8532476677165</v>
      </c>
      <c r="C31" s="110">
        <f>A31*Sheet1!D29</f>
        <v>32.400000000000006</v>
      </c>
      <c r="E31" s="110">
        <f t="shared" si="0"/>
        <v>2.4532476677164996</v>
      </c>
      <c r="I31" s="111"/>
      <c r="O31" s="111">
        <f>Sheet1!F67</f>
        <v>0.33652231381570635</v>
      </c>
    </row>
    <row r="32" spans="1:15" ht="12.75">
      <c r="A32">
        <v>2.8</v>
      </c>
      <c r="B32" s="110">
        <f t="shared" si="1"/>
        <v>36.238334940315134</v>
      </c>
      <c r="C32" s="110">
        <f>A32*Sheet1!D29</f>
        <v>33.599999999999994</v>
      </c>
      <c r="E32" s="110">
        <f t="shared" si="0"/>
        <v>2.6383349403151373</v>
      </c>
      <c r="I32" s="111"/>
      <c r="O32" s="111">
        <f>Sheet1!F67</f>
        <v>0.33652231381570635</v>
      </c>
    </row>
    <row r="33" spans="1:15" ht="12.75">
      <c r="A33">
        <v>2.9</v>
      </c>
      <c r="B33" s="110">
        <f t="shared" si="1"/>
        <v>37.63015265919009</v>
      </c>
      <c r="C33" s="110">
        <f>A33*Sheet1!D29</f>
        <v>34.8</v>
      </c>
      <c r="E33" s="110">
        <f t="shared" si="0"/>
        <v>2.8301526591900905</v>
      </c>
      <c r="I33" s="111"/>
      <c r="O33" s="111">
        <f>Sheet1!F67</f>
        <v>0.33652231381570635</v>
      </c>
    </row>
    <row r="34" spans="1:15" ht="12.75">
      <c r="A34">
        <v>3</v>
      </c>
      <c r="B34" s="110">
        <f t="shared" si="1"/>
        <v>39.02870082434136</v>
      </c>
      <c r="C34" s="110">
        <f>A34*Sheet1!D29</f>
        <v>36</v>
      </c>
      <c r="E34" s="110">
        <f t="shared" si="0"/>
        <v>3.028700824341357</v>
      </c>
      <c r="I34" s="111"/>
      <c r="O34" s="111">
        <f>Sheet1!F67</f>
        <v>0.33652231381570635</v>
      </c>
    </row>
    <row r="35" spans="1:15" ht="12.75">
      <c r="A35">
        <v>3.1</v>
      </c>
      <c r="B35" s="110">
        <f t="shared" si="1"/>
        <v>40.43397943576894</v>
      </c>
      <c r="C35" s="110">
        <f>A35*Sheet1!D29</f>
        <v>37.2</v>
      </c>
      <c r="E35" s="110">
        <f t="shared" si="0"/>
        <v>3.2339794357689384</v>
      </c>
      <c r="O35" s="111">
        <f>Sheet1!F67</f>
        <v>0.33652231381570635</v>
      </c>
    </row>
    <row r="36" spans="1:15" ht="12.75">
      <c r="A36">
        <v>3.2</v>
      </c>
      <c r="B36" s="110">
        <f t="shared" si="1"/>
        <v>41.84598849347284</v>
      </c>
      <c r="C36" s="110">
        <f>A36*Sheet1!D29</f>
        <v>38.400000000000006</v>
      </c>
      <c r="E36" s="110">
        <f t="shared" si="0"/>
        <v>3.4459884934728335</v>
      </c>
      <c r="O36" s="111">
        <f>Sheet1!F67</f>
        <v>0.33652231381570635</v>
      </c>
    </row>
    <row r="37" spans="1:15" ht="12.75">
      <c r="A37">
        <v>3.3</v>
      </c>
      <c r="B37" s="110">
        <f t="shared" si="1"/>
        <v>43.264727997453036</v>
      </c>
      <c r="C37" s="110">
        <f>A37*Sheet1!D29</f>
        <v>39.599999999999994</v>
      </c>
      <c r="E37" s="110">
        <f t="shared" si="0"/>
        <v>3.6647279974530416</v>
      </c>
      <c r="O37" s="111">
        <f>Sheet1!F67</f>
        <v>0.33652231381570635</v>
      </c>
    </row>
    <row r="38" spans="1:15" ht="12.75">
      <c r="A38">
        <v>3.4</v>
      </c>
      <c r="B38" s="110">
        <f t="shared" si="1"/>
        <v>44.690197947709564</v>
      </c>
      <c r="C38" s="110">
        <f>A38*Sheet1!D29</f>
        <v>40.8</v>
      </c>
      <c r="E38" s="110">
        <f t="shared" si="0"/>
        <v>3.890197947709565</v>
      </c>
      <c r="O38" s="111">
        <f>Sheet1!F67</f>
        <v>0.33652231381570635</v>
      </c>
    </row>
    <row r="39" spans="1:15" ht="12.75">
      <c r="A39">
        <v>3.5</v>
      </c>
      <c r="B39" s="110">
        <f t="shared" si="1"/>
        <v>46.122398344242406</v>
      </c>
      <c r="C39" s="110">
        <f>A39*Sheet1!D29</f>
        <v>42</v>
      </c>
      <c r="E39" s="110">
        <f t="shared" si="0"/>
        <v>4.122398344242403</v>
      </c>
      <c r="O39" s="111">
        <f>Sheet1!F67</f>
        <v>0.33652231381570635</v>
      </c>
    </row>
    <row r="40" spans="1:15" ht="12.75">
      <c r="A40">
        <v>3.6</v>
      </c>
      <c r="B40" s="110">
        <f t="shared" si="1"/>
        <v>47.561329187051555</v>
      </c>
      <c r="C40" s="110">
        <f>A40*Sheet1!D29</f>
        <v>43.2</v>
      </c>
      <c r="E40" s="110">
        <f t="shared" si="0"/>
        <v>4.361329187051554</v>
      </c>
      <c r="O40" s="111">
        <f>Sheet1!F67</f>
        <v>0.33652231381570635</v>
      </c>
    </row>
    <row r="41" spans="1:15" ht="12.75">
      <c r="A41">
        <v>3.7</v>
      </c>
      <c r="B41" s="110">
        <f t="shared" si="1"/>
        <v>49.00699047613703</v>
      </c>
      <c r="C41" s="110">
        <f>A41*Sheet1!D29</f>
        <v>44.400000000000006</v>
      </c>
      <c r="E41" s="110">
        <f t="shared" si="0"/>
        <v>4.60699047613702</v>
      </c>
      <c r="O41" s="111">
        <f>Sheet1!F67</f>
        <v>0.33652231381570635</v>
      </c>
    </row>
    <row r="42" spans="1:15" ht="12.75">
      <c r="A42">
        <v>3.8</v>
      </c>
      <c r="B42" s="110">
        <f t="shared" si="1"/>
        <v>50.45938221149879</v>
      </c>
      <c r="C42" s="110">
        <f>A42*Sheet1!D29</f>
        <v>45.599999999999994</v>
      </c>
      <c r="E42" s="110">
        <f t="shared" si="0"/>
        <v>4.8593822114988</v>
      </c>
      <c r="O42" s="111">
        <f>Sheet1!F67</f>
        <v>0.33652231381570635</v>
      </c>
    </row>
    <row r="43" spans="1:15" ht="12.75">
      <c r="A43">
        <v>3.9</v>
      </c>
      <c r="B43" s="110">
        <f t="shared" si="1"/>
        <v>51.91850439313689</v>
      </c>
      <c r="C43" s="110">
        <f>A43*Sheet1!D29</f>
        <v>46.8</v>
      </c>
      <c r="E43" s="110">
        <f t="shared" si="0"/>
        <v>5.118504393136893</v>
      </c>
      <c r="O43" s="111">
        <f>Sheet1!F67</f>
        <v>0.33652231381570635</v>
      </c>
    </row>
    <row r="44" spans="1:15" ht="12.75">
      <c r="A44">
        <v>4</v>
      </c>
      <c r="B44" s="110">
        <f t="shared" si="1"/>
        <v>53.3843570210513</v>
      </c>
      <c r="C44" s="110">
        <f>A44*Sheet1!D29</f>
        <v>48</v>
      </c>
      <c r="E44" s="110">
        <f t="shared" si="0"/>
        <v>5.384357021051302</v>
      </c>
      <c r="O44" s="111">
        <f>Sheet1!F67</f>
        <v>0.33652231381570635</v>
      </c>
    </row>
    <row r="45" spans="1:15" ht="12.75">
      <c r="A45">
        <v>4.1</v>
      </c>
      <c r="B45" s="110">
        <f t="shared" si="1"/>
        <v>54.85694009524202</v>
      </c>
      <c r="C45" s="110">
        <f>A45*Sheet1!D29</f>
        <v>49.199999999999996</v>
      </c>
      <c r="E45" s="110">
        <f t="shared" si="0"/>
        <v>5.656940095242024</v>
      </c>
      <c r="O45" s="111">
        <f>Sheet1!F67</f>
        <v>0.33652231381570635</v>
      </c>
    </row>
    <row r="46" spans="1:15" ht="12.75">
      <c r="A46">
        <v>4.2</v>
      </c>
      <c r="B46" s="110">
        <f t="shared" si="1"/>
        <v>56.33625361570907</v>
      </c>
      <c r="C46" s="110">
        <f>A46*Sheet1!D29</f>
        <v>50.400000000000006</v>
      </c>
      <c r="E46" s="110">
        <f t="shared" si="0"/>
        <v>5.93625361570906</v>
      </c>
      <c r="O46" s="111">
        <f>Sheet1!F67</f>
        <v>0.33652231381570635</v>
      </c>
    </row>
    <row r="47" spans="1:15" ht="12.75">
      <c r="A47">
        <v>4.3</v>
      </c>
      <c r="B47" s="110">
        <f t="shared" si="1"/>
        <v>57.82229758245241</v>
      </c>
      <c r="C47" s="110">
        <f>A47*Sheet1!D29</f>
        <v>51.599999999999994</v>
      </c>
      <c r="E47" s="110">
        <f t="shared" si="0"/>
        <v>6.22229758245241</v>
      </c>
      <c r="O47" s="111">
        <f>Sheet1!F67</f>
        <v>0.33652231381570635</v>
      </c>
    </row>
    <row r="48" spans="1:15" ht="12.75">
      <c r="A48">
        <v>4.4</v>
      </c>
      <c r="B48" s="110">
        <f t="shared" si="1"/>
        <v>59.31507199547208</v>
      </c>
      <c r="C48" s="110">
        <f>A48*Sheet1!D29</f>
        <v>52.800000000000004</v>
      </c>
      <c r="E48" s="110">
        <f t="shared" si="0"/>
        <v>6.515071995472076</v>
      </c>
      <c r="O48" s="111">
        <f>Sheet1!F67</f>
        <v>0.33652231381570635</v>
      </c>
    </row>
    <row r="49" spans="1:15" ht="12.75">
      <c r="A49">
        <v>4.5</v>
      </c>
      <c r="B49" s="110">
        <f t="shared" si="1"/>
        <v>60.814576854768056</v>
      </c>
      <c r="C49" s="110">
        <f>A49*Sheet1!D29</f>
        <v>54</v>
      </c>
      <c r="E49" s="110">
        <f t="shared" si="0"/>
        <v>6.814576854768053</v>
      </c>
      <c r="O49" s="111">
        <f>Sheet1!F67</f>
        <v>0.33652231381570635</v>
      </c>
    </row>
    <row r="50" spans="1:15" ht="12.75">
      <c r="A50">
        <v>4.6</v>
      </c>
      <c r="B50" s="110">
        <f t="shared" si="1"/>
        <v>62.32081216034034</v>
      </c>
      <c r="C50" s="110">
        <f>A50*Sheet1!D29</f>
        <v>55.199999999999996</v>
      </c>
      <c r="E50" s="110">
        <f t="shared" si="0"/>
        <v>7.120812160340345</v>
      </c>
      <c r="O50" s="111">
        <f>Sheet1!F67</f>
        <v>0.33652231381570635</v>
      </c>
    </row>
    <row r="51" spans="1:15" ht="12.75">
      <c r="A51">
        <v>4.7</v>
      </c>
      <c r="B51" s="110">
        <f t="shared" si="1"/>
        <v>63.833777912188964</v>
      </c>
      <c r="C51" s="110">
        <f>A51*Sheet1!D29</f>
        <v>56.400000000000006</v>
      </c>
      <c r="E51" s="110">
        <f t="shared" si="0"/>
        <v>7.433777912188955</v>
      </c>
      <c r="O51" s="111">
        <f>Sheet1!F67</f>
        <v>0.33652231381570635</v>
      </c>
    </row>
    <row r="52" spans="1:15" ht="12.75">
      <c r="A52">
        <v>4.8</v>
      </c>
      <c r="B52" s="110">
        <f t="shared" si="1"/>
        <v>65.35347411031387</v>
      </c>
      <c r="C52" s="110">
        <f>A52*Sheet1!D29</f>
        <v>57.599999999999994</v>
      </c>
      <c r="E52" s="110">
        <f t="shared" si="0"/>
        <v>7.753474110313874</v>
      </c>
      <c r="O52" s="111">
        <f>Sheet1!F67</f>
        <v>0.33652231381570635</v>
      </c>
    </row>
    <row r="53" spans="1:15" ht="12.75">
      <c r="A53">
        <v>4.9</v>
      </c>
      <c r="B53" s="110">
        <f t="shared" si="1"/>
        <v>66.87990075471512</v>
      </c>
      <c r="C53" s="110">
        <f>A53*Sheet1!D29</f>
        <v>58.800000000000004</v>
      </c>
      <c r="E53" s="110">
        <f t="shared" si="0"/>
        <v>8.079900754715112</v>
      </c>
      <c r="O53" s="111">
        <f>Sheet1!F67</f>
        <v>0.33652231381570635</v>
      </c>
    </row>
    <row r="54" spans="1:15" ht="12.75">
      <c r="A54">
        <v>5</v>
      </c>
      <c r="B54" s="110">
        <f t="shared" si="1"/>
        <v>68.41305784539266</v>
      </c>
      <c r="C54" s="110">
        <f>A54*Sheet1!D29</f>
        <v>60</v>
      </c>
      <c r="E54" s="110">
        <f t="shared" si="0"/>
        <v>8.41305784539266</v>
      </c>
      <c r="O54" s="111">
        <f>Sheet1!F67</f>
        <v>0.33652231381570635</v>
      </c>
    </row>
    <row r="55" spans="1:15" ht="12.75">
      <c r="A55">
        <v>5.1</v>
      </c>
      <c r="B55" s="110">
        <f t="shared" si="1"/>
        <v>69.95294538234651</v>
      </c>
      <c r="C55" s="110">
        <f>A55*Sheet1!D29</f>
        <v>61.199999999999996</v>
      </c>
      <c r="E55" s="110">
        <f t="shared" si="0"/>
        <v>8.752945382346521</v>
      </c>
      <c r="O55" s="111">
        <f>Sheet1!F67</f>
        <v>0.33652231381570635</v>
      </c>
    </row>
    <row r="56" spans="1:15" ht="12.75">
      <c r="A56">
        <v>5.2</v>
      </c>
      <c r="B56" s="110">
        <f t="shared" si="1"/>
        <v>71.4995633655767</v>
      </c>
      <c r="C56" s="110">
        <f>A56*Sheet1!D29</f>
        <v>62.400000000000006</v>
      </c>
      <c r="E56" s="110">
        <f t="shared" si="0"/>
        <v>9.099563365576701</v>
      </c>
      <c r="O56" s="111">
        <f>Sheet1!F67</f>
        <v>0.33652231381570635</v>
      </c>
    </row>
    <row r="57" spans="1:15" ht="12.75">
      <c r="A57">
        <v>5.3</v>
      </c>
      <c r="B57" s="110">
        <f t="shared" si="1"/>
        <v>73.05291179508319</v>
      </c>
      <c r="C57" s="110">
        <f>A57*Sheet1!D29</f>
        <v>63.599999999999994</v>
      </c>
      <c r="E57" s="110">
        <f t="shared" si="0"/>
        <v>9.45291179508319</v>
      </c>
      <c r="O57" s="111">
        <f>Sheet1!F67</f>
        <v>0.33652231381570635</v>
      </c>
    </row>
    <row r="58" spans="1:15" ht="12.75">
      <c r="A58">
        <v>5.4</v>
      </c>
      <c r="B58" s="110">
        <f t="shared" si="1"/>
        <v>74.61299067086601</v>
      </c>
      <c r="C58" s="110">
        <f>A58*Sheet1!D29</f>
        <v>64.80000000000001</v>
      </c>
      <c r="E58" s="110">
        <f t="shared" si="0"/>
        <v>9.812990670865998</v>
      </c>
      <c r="O58" s="111">
        <f>Sheet1!F67</f>
        <v>0.33652231381570635</v>
      </c>
    </row>
    <row r="59" spans="1:15" ht="12.75">
      <c r="A59">
        <v>5.5</v>
      </c>
      <c r="B59" s="110">
        <f t="shared" si="1"/>
        <v>76.17979999292511</v>
      </c>
      <c r="C59" s="110">
        <f>A59*Sheet1!D29</f>
        <v>66</v>
      </c>
      <c r="E59" s="110">
        <f t="shared" si="0"/>
        <v>10.179799992925117</v>
      </c>
      <c r="O59" s="111">
        <f>Sheet1!F67</f>
        <v>0.33652231381570635</v>
      </c>
    </row>
    <row r="60" spans="1:15" ht="12.75">
      <c r="A60">
        <v>5.6</v>
      </c>
      <c r="B60" s="110">
        <f t="shared" si="1"/>
        <v>77.75333976126053</v>
      </c>
      <c r="C60" s="110">
        <f>A60*Sheet1!D29</f>
        <v>67.19999999999999</v>
      </c>
      <c r="E60" s="110">
        <f t="shared" si="0"/>
        <v>10.553339761260549</v>
      </c>
      <c r="O60" s="111">
        <f>Sheet1!F67</f>
        <v>0.33652231381570635</v>
      </c>
    </row>
    <row r="61" spans="1:15" ht="12.75">
      <c r="A61">
        <v>5.7</v>
      </c>
      <c r="B61" s="110">
        <f t="shared" si="1"/>
        <v>79.3336099758723</v>
      </c>
      <c r="C61" s="110">
        <f>A61*Sheet1!D29</f>
        <v>68.4</v>
      </c>
      <c r="E61" s="110">
        <f t="shared" si="0"/>
        <v>10.9336099758723</v>
      </c>
      <c r="O61" s="111">
        <f>Sheet1!F67</f>
        <v>0.33652231381570635</v>
      </c>
    </row>
    <row r="62" spans="1:15" ht="12.75">
      <c r="A62">
        <v>5.8</v>
      </c>
      <c r="B62" s="110">
        <f t="shared" si="1"/>
        <v>80.92061063676036</v>
      </c>
      <c r="C62" s="110">
        <f>A62*Sheet1!D29</f>
        <v>69.6</v>
      </c>
      <c r="E62" s="110">
        <f t="shared" si="0"/>
        <v>11.320610636760362</v>
      </c>
      <c r="O62" s="111">
        <f>Sheet1!F67</f>
        <v>0.33652231381570635</v>
      </c>
    </row>
    <row r="63" spans="1:15" ht="12.75">
      <c r="A63">
        <v>5.9</v>
      </c>
      <c r="B63" s="110">
        <f t="shared" si="1"/>
        <v>82.51434174392475</v>
      </c>
      <c r="C63" s="110">
        <f>A63*Sheet1!D29</f>
        <v>70.80000000000001</v>
      </c>
      <c r="E63" s="110">
        <f t="shared" si="0"/>
        <v>11.71434174392474</v>
      </c>
      <c r="O63" s="111">
        <f>Sheet1!F67</f>
        <v>0.33652231381570635</v>
      </c>
    </row>
    <row r="64" spans="1:15" ht="12.75">
      <c r="A64">
        <v>6</v>
      </c>
      <c r="B64" s="110">
        <f t="shared" si="1"/>
        <v>84.11480329736543</v>
      </c>
      <c r="C64" s="110">
        <f>A64*Sheet1!D29</f>
        <v>72</v>
      </c>
      <c r="E64" s="110">
        <f t="shared" si="0"/>
        <v>12.114803297365428</v>
      </c>
      <c r="O64" s="111">
        <f>Sheet1!F67</f>
        <v>0.33652231381570635</v>
      </c>
    </row>
    <row r="65" spans="1:15" ht="12.75">
      <c r="A65">
        <v>6.1</v>
      </c>
      <c r="B65" s="110">
        <f t="shared" si="1"/>
        <v>85.72199529708242</v>
      </c>
      <c r="C65" s="110">
        <f>A65*Sheet1!D29</f>
        <v>73.19999999999999</v>
      </c>
      <c r="E65" s="110">
        <f t="shared" si="0"/>
        <v>12.521995297082432</v>
      </c>
      <c r="O65" s="111">
        <f>Sheet1!F67</f>
        <v>0.33652231381570635</v>
      </c>
    </row>
    <row r="66" spans="1:15" ht="12.75">
      <c r="A66">
        <v>6.2</v>
      </c>
      <c r="B66" s="110">
        <f t="shared" si="1"/>
        <v>87.33591774307575</v>
      </c>
      <c r="C66" s="110">
        <f>A66*Sheet1!D29</f>
        <v>74.4</v>
      </c>
      <c r="E66" s="110">
        <f t="shared" si="0"/>
        <v>12.935917743075754</v>
      </c>
      <c r="O66" s="111">
        <f>Sheet1!F67</f>
        <v>0.33652231381570635</v>
      </c>
    </row>
    <row r="67" spans="1:15" ht="12.75">
      <c r="A67">
        <v>6.3</v>
      </c>
      <c r="B67" s="110">
        <f t="shared" si="1"/>
        <v>88.95657063534537</v>
      </c>
      <c r="C67" s="110">
        <f>A67*Sheet1!D29</f>
        <v>75.6</v>
      </c>
      <c r="E67" s="110">
        <f t="shared" si="0"/>
        <v>13.356570635345385</v>
      </c>
      <c r="O67" s="111">
        <f>Sheet1!F67</f>
        <v>0.33652231381570635</v>
      </c>
    </row>
    <row r="68" spans="1:15" ht="12.75">
      <c r="A68">
        <v>6.4</v>
      </c>
      <c r="B68" s="110">
        <f t="shared" si="1"/>
        <v>90.58395397389134</v>
      </c>
      <c r="C68" s="110">
        <f>A68*Sheet1!D29</f>
        <v>76.80000000000001</v>
      </c>
      <c r="E68" s="110">
        <f t="shared" si="0"/>
        <v>13.783953973891334</v>
      </c>
      <c r="O68" s="111">
        <f>Sheet1!F67</f>
        <v>0.33652231381570635</v>
      </c>
    </row>
    <row r="69" spans="1:15" ht="12.75">
      <c r="A69">
        <v>6.5</v>
      </c>
      <c r="B69" s="110">
        <f t="shared" si="1"/>
        <v>92.21806775871359</v>
      </c>
      <c r="C69" s="110">
        <f>A69*Sheet1!D29</f>
        <v>78</v>
      </c>
      <c r="E69" s="110">
        <f t="shared" si="0"/>
        <v>14.218067758713593</v>
      </c>
      <c r="O69" s="111">
        <f>Sheet1!F67</f>
        <v>0.33652231381570635</v>
      </c>
    </row>
    <row r="70" spans="1:15" ht="12.75">
      <c r="A70">
        <v>6.6</v>
      </c>
      <c r="B70" s="110">
        <f t="shared" si="1"/>
        <v>93.85891198981216</v>
      </c>
      <c r="C70" s="110">
        <f>A70*Sheet1!D29</f>
        <v>79.19999999999999</v>
      </c>
      <c r="E70" s="110">
        <f aca="true" t="shared" si="3" ref="E70:E133">(A70*A70)*O70</f>
        <v>14.658911989812166</v>
      </c>
      <c r="O70" s="111">
        <f>Sheet1!F67</f>
        <v>0.33652231381570635</v>
      </c>
    </row>
    <row r="71" spans="1:15" ht="12.75">
      <c r="A71">
        <v>6.7</v>
      </c>
      <c r="B71" s="110">
        <f t="shared" si="1"/>
        <v>95.50648666718706</v>
      </c>
      <c r="C71" s="110">
        <f>A71*Sheet1!D29</f>
        <v>80.4</v>
      </c>
      <c r="E71" s="110">
        <f t="shared" si="3"/>
        <v>15.106486667187058</v>
      </c>
      <c r="O71" s="111">
        <f>Sheet1!F67</f>
        <v>0.33652231381570635</v>
      </c>
    </row>
    <row r="72" spans="1:15" ht="12.75">
      <c r="A72">
        <v>6.8</v>
      </c>
      <c r="B72" s="110">
        <f aca="true" t="shared" si="4" ref="B72:B135">C72+E72</f>
        <v>97.16079179083826</v>
      </c>
      <c r="C72" s="110">
        <f>A72*Sheet1!D29</f>
        <v>81.6</v>
      </c>
      <c r="E72" s="110">
        <f t="shared" si="3"/>
        <v>15.56079179083826</v>
      </c>
      <c r="O72" s="111">
        <f>Sheet1!F67</f>
        <v>0.33652231381570635</v>
      </c>
    </row>
    <row r="73" spans="1:15" ht="12.75">
      <c r="A73">
        <v>6.9</v>
      </c>
      <c r="B73" s="110">
        <f t="shared" si="4"/>
        <v>98.8218273607658</v>
      </c>
      <c r="C73" s="110">
        <f>A73*Sheet1!D29</f>
        <v>82.80000000000001</v>
      </c>
      <c r="E73" s="110">
        <f t="shared" si="3"/>
        <v>16.02182736076578</v>
      </c>
      <c r="O73" s="111">
        <f>Sheet1!F67</f>
        <v>0.33652231381570635</v>
      </c>
    </row>
    <row r="74" spans="1:15" ht="12.75">
      <c r="A74">
        <v>7</v>
      </c>
      <c r="B74" s="110">
        <f t="shared" si="4"/>
        <v>100.48959337696961</v>
      </c>
      <c r="C74" s="110">
        <f>A74*Sheet1!D29</f>
        <v>84</v>
      </c>
      <c r="E74" s="110">
        <f t="shared" si="3"/>
        <v>16.489593376969612</v>
      </c>
      <c r="O74" s="111">
        <f>Sheet1!F67</f>
        <v>0.33652231381570635</v>
      </c>
    </row>
    <row r="75" spans="1:15" ht="12.75">
      <c r="A75">
        <v>7.1</v>
      </c>
      <c r="B75" s="110">
        <f t="shared" si="4"/>
        <v>102.16408983944974</v>
      </c>
      <c r="C75" s="110">
        <f>A75*Sheet1!D29</f>
        <v>85.19999999999999</v>
      </c>
      <c r="E75" s="110">
        <f t="shared" si="3"/>
        <v>16.964089839449755</v>
      </c>
      <c r="O75" s="111">
        <f>Sheet1!F67</f>
        <v>0.33652231381570635</v>
      </c>
    </row>
    <row r="76" spans="1:15" ht="12.75">
      <c r="A76">
        <v>7.2</v>
      </c>
      <c r="B76" s="110">
        <f t="shared" si="4"/>
        <v>103.84531674820622</v>
      </c>
      <c r="C76" s="110">
        <f>A76*Sheet1!D29</f>
        <v>86.4</v>
      </c>
      <c r="E76" s="110">
        <f t="shared" si="3"/>
        <v>17.445316748206217</v>
      </c>
      <c r="O76" s="111">
        <f>Sheet1!F67</f>
        <v>0.33652231381570635</v>
      </c>
    </row>
    <row r="77" spans="1:15" ht="12.75">
      <c r="A77">
        <v>7.3</v>
      </c>
      <c r="B77" s="110">
        <f t="shared" si="4"/>
        <v>105.53327410323898</v>
      </c>
      <c r="C77" s="110">
        <f>A77*Sheet1!D29</f>
        <v>87.6</v>
      </c>
      <c r="E77" s="110">
        <f t="shared" si="3"/>
        <v>17.93327410323899</v>
      </c>
      <c r="O77" s="111">
        <f>Sheet1!F67</f>
        <v>0.33652231381570635</v>
      </c>
    </row>
    <row r="78" spans="1:15" ht="12.75">
      <c r="A78">
        <v>7.4</v>
      </c>
      <c r="B78" s="110">
        <f t="shared" si="4"/>
        <v>107.2279619045481</v>
      </c>
      <c r="C78" s="110">
        <f>A78*Sheet1!D29</f>
        <v>88.80000000000001</v>
      </c>
      <c r="E78" s="110">
        <f t="shared" si="3"/>
        <v>18.42796190454808</v>
      </c>
      <c r="O78" s="111">
        <f>Sheet1!F67</f>
        <v>0.33652231381570635</v>
      </c>
    </row>
    <row r="79" spans="1:15" ht="12.75">
      <c r="A79">
        <v>7.5</v>
      </c>
      <c r="B79" s="110">
        <f t="shared" si="4"/>
        <v>108.92938015213349</v>
      </c>
      <c r="C79" s="110">
        <f>A79*Sheet1!D29</f>
        <v>90</v>
      </c>
      <c r="E79" s="110">
        <f t="shared" si="3"/>
        <v>18.929380152133483</v>
      </c>
      <c r="O79" s="111">
        <f>Sheet1!F67</f>
        <v>0.33652231381570635</v>
      </c>
    </row>
    <row r="80" spans="1:15" ht="12.75">
      <c r="A80">
        <v>7.6</v>
      </c>
      <c r="B80" s="110">
        <f t="shared" si="4"/>
        <v>110.63752884599519</v>
      </c>
      <c r="C80" s="110">
        <f>A80*Sheet1!D29</f>
        <v>91.19999999999999</v>
      </c>
      <c r="E80" s="110">
        <f t="shared" si="3"/>
        <v>19.4375288459952</v>
      </c>
      <c r="O80" s="111">
        <f>Sheet1!F67</f>
        <v>0.33652231381570635</v>
      </c>
    </row>
    <row r="81" spans="1:15" ht="12.75">
      <c r="A81">
        <v>7.7</v>
      </c>
      <c r="B81" s="110">
        <f t="shared" si="4"/>
        <v>112.35240798613324</v>
      </c>
      <c r="C81" s="110">
        <f>A81*Sheet1!D29</f>
        <v>92.4</v>
      </c>
      <c r="E81" s="110">
        <f t="shared" si="3"/>
        <v>19.95240798613323</v>
      </c>
      <c r="O81" s="111">
        <f>Sheet1!F67</f>
        <v>0.33652231381570635</v>
      </c>
    </row>
    <row r="82" spans="1:15" ht="12.75">
      <c r="A82">
        <v>7.8</v>
      </c>
      <c r="B82" s="110">
        <f t="shared" si="4"/>
        <v>114.07401757254758</v>
      </c>
      <c r="C82" s="110">
        <f>A82*Sheet1!D29</f>
        <v>93.6</v>
      </c>
      <c r="E82" s="110">
        <f t="shared" si="3"/>
        <v>20.474017572547574</v>
      </c>
      <c r="O82" s="111">
        <f>Sheet1!F67</f>
        <v>0.33652231381570635</v>
      </c>
    </row>
    <row r="83" spans="1:15" ht="12.75">
      <c r="A83">
        <v>7.9</v>
      </c>
      <c r="B83" s="110">
        <f t="shared" si="4"/>
        <v>115.80235760523824</v>
      </c>
      <c r="C83" s="110">
        <f>A83*Sheet1!D29</f>
        <v>94.80000000000001</v>
      </c>
      <c r="E83" s="110">
        <f t="shared" si="3"/>
        <v>21.002357605238235</v>
      </c>
      <c r="O83" s="111">
        <f>Sheet1!F67</f>
        <v>0.33652231381570635</v>
      </c>
    </row>
    <row r="84" spans="1:15" ht="12.75">
      <c r="A84">
        <v>8</v>
      </c>
      <c r="B84" s="110">
        <f t="shared" si="4"/>
        <v>117.5374280842052</v>
      </c>
      <c r="C84" s="110">
        <f>A84*Sheet1!D29</f>
        <v>96</v>
      </c>
      <c r="E84" s="110">
        <f t="shared" si="3"/>
        <v>21.537428084205207</v>
      </c>
      <c r="O84" s="111">
        <f>Sheet1!F67</f>
        <v>0.33652231381570635</v>
      </c>
    </row>
    <row r="85" spans="1:15" ht="12.75">
      <c r="A85">
        <v>8.1</v>
      </c>
      <c r="B85" s="110">
        <f t="shared" si="4"/>
        <v>119.27922900944849</v>
      </c>
      <c r="C85" s="110">
        <f>A85*Sheet1!D29</f>
        <v>97.19999999999999</v>
      </c>
      <c r="E85" s="110">
        <f t="shared" si="3"/>
        <v>22.079229009448493</v>
      </c>
      <c r="O85" s="111">
        <f>Sheet1!F67</f>
        <v>0.33652231381570635</v>
      </c>
    </row>
    <row r="86" spans="1:15" ht="12.75">
      <c r="A86">
        <v>8.2</v>
      </c>
      <c r="B86" s="110">
        <f t="shared" si="4"/>
        <v>121.02776038096809</v>
      </c>
      <c r="C86" s="110">
        <f>A86*Sheet1!D29</f>
        <v>98.39999999999999</v>
      </c>
      <c r="E86" s="110">
        <f t="shared" si="3"/>
        <v>22.627760380968095</v>
      </c>
      <c r="O86" s="111">
        <f>Sheet1!F67</f>
        <v>0.33652231381570635</v>
      </c>
    </row>
    <row r="87" spans="1:15" ht="12.75">
      <c r="A87">
        <v>8.3</v>
      </c>
      <c r="B87" s="110">
        <f t="shared" si="4"/>
        <v>122.78302219876403</v>
      </c>
      <c r="C87" s="110">
        <f>A87*Sheet1!D29</f>
        <v>99.60000000000001</v>
      </c>
      <c r="E87" s="110">
        <f t="shared" si="3"/>
        <v>23.183022198764014</v>
      </c>
      <c r="O87" s="111">
        <f>Sheet1!F67</f>
        <v>0.33652231381570635</v>
      </c>
    </row>
    <row r="88" spans="1:15" ht="12.75">
      <c r="A88">
        <v>8.4</v>
      </c>
      <c r="B88" s="110">
        <f t="shared" si="4"/>
        <v>124.54501446283625</v>
      </c>
      <c r="C88" s="110">
        <f>A88*Sheet1!D29</f>
        <v>100.80000000000001</v>
      </c>
      <c r="E88" s="110">
        <f t="shared" si="3"/>
        <v>23.74501446283624</v>
      </c>
      <c r="O88" s="111">
        <f>Sheet1!F67</f>
        <v>0.33652231381570635</v>
      </c>
    </row>
    <row r="89" spans="1:15" ht="12.75">
      <c r="A89">
        <v>8.5</v>
      </c>
      <c r="B89" s="110">
        <f t="shared" si="4"/>
        <v>126.31373717318479</v>
      </c>
      <c r="C89" s="110">
        <f>A89*Sheet1!D29</f>
        <v>102</v>
      </c>
      <c r="E89" s="110">
        <f t="shared" si="3"/>
        <v>24.313737173184784</v>
      </c>
      <c r="O89" s="111">
        <f>Sheet1!F67</f>
        <v>0.33652231381570635</v>
      </c>
    </row>
    <row r="90" spans="1:15" ht="12.75">
      <c r="A90">
        <v>8.6</v>
      </c>
      <c r="B90" s="110">
        <f t="shared" si="4"/>
        <v>128.08919032980964</v>
      </c>
      <c r="C90" s="110">
        <f>A90*Sheet1!D29</f>
        <v>103.19999999999999</v>
      </c>
      <c r="E90" s="110">
        <f t="shared" si="3"/>
        <v>24.88919032980964</v>
      </c>
      <c r="O90" s="111">
        <f>Sheet1!F67</f>
        <v>0.33652231381570635</v>
      </c>
    </row>
    <row r="91" spans="1:15" ht="12.75">
      <c r="A91">
        <v>8.7</v>
      </c>
      <c r="B91" s="110">
        <f t="shared" si="4"/>
        <v>129.8713739327108</v>
      </c>
      <c r="C91" s="110">
        <f>A91*Sheet1!D29</f>
        <v>104.39999999999999</v>
      </c>
      <c r="E91" s="110">
        <f t="shared" si="3"/>
        <v>25.471373932710808</v>
      </c>
      <c r="O91" s="111">
        <f>Sheet1!F67</f>
        <v>0.33652231381570635</v>
      </c>
    </row>
    <row r="92" spans="1:15" ht="12.75">
      <c r="A92">
        <v>8.8</v>
      </c>
      <c r="B92" s="110">
        <f t="shared" si="4"/>
        <v>131.6602879818883</v>
      </c>
      <c r="C92" s="110">
        <f>A92*Sheet1!D29</f>
        <v>105.60000000000001</v>
      </c>
      <c r="E92" s="110">
        <f t="shared" si="3"/>
        <v>26.060287981888305</v>
      </c>
      <c r="O92" s="111">
        <f>Sheet1!F67</f>
        <v>0.33652231381570635</v>
      </c>
    </row>
    <row r="93" spans="1:15" ht="12.75">
      <c r="A93">
        <v>8.9</v>
      </c>
      <c r="B93" s="110">
        <f t="shared" si="4"/>
        <v>133.45593247734212</v>
      </c>
      <c r="C93" s="110">
        <f>A93*Sheet1!D29</f>
        <v>106.80000000000001</v>
      </c>
      <c r="E93" s="110">
        <f t="shared" si="3"/>
        <v>26.655932477342102</v>
      </c>
      <c r="O93" s="111">
        <f>Sheet1!F67</f>
        <v>0.33652231381570635</v>
      </c>
    </row>
    <row r="94" spans="1:15" ht="12.75">
      <c r="A94">
        <v>9</v>
      </c>
      <c r="B94" s="110">
        <f t="shared" si="4"/>
        <v>135.25830741907222</v>
      </c>
      <c r="C94" s="110">
        <f>A94*Sheet1!D29</f>
        <v>108</v>
      </c>
      <c r="E94" s="110">
        <f t="shared" si="3"/>
        <v>27.258307419072214</v>
      </c>
      <c r="O94" s="111">
        <f>Sheet1!F67</f>
        <v>0.33652231381570635</v>
      </c>
    </row>
    <row r="95" spans="1:15" ht="12.75">
      <c r="A95">
        <v>9.1</v>
      </c>
      <c r="B95" s="110">
        <f t="shared" si="4"/>
        <v>137.06741280707863</v>
      </c>
      <c r="C95" s="110">
        <f>A95*Sheet1!D29</f>
        <v>109.19999999999999</v>
      </c>
      <c r="E95" s="110">
        <f t="shared" si="3"/>
        <v>27.86741280707864</v>
      </c>
      <c r="O95" s="111">
        <f>Sheet1!F67</f>
        <v>0.33652231381570635</v>
      </c>
    </row>
    <row r="96" spans="1:15" ht="12.75">
      <c r="A96">
        <v>9.2</v>
      </c>
      <c r="B96" s="110">
        <f t="shared" si="4"/>
        <v>138.88324864136138</v>
      </c>
      <c r="C96" s="110">
        <f>A96*Sheet1!D29</f>
        <v>110.39999999999999</v>
      </c>
      <c r="E96" s="110">
        <f t="shared" si="3"/>
        <v>28.48324864136138</v>
      </c>
      <c r="O96" s="111">
        <f>Sheet1!F67</f>
        <v>0.33652231381570635</v>
      </c>
    </row>
    <row r="97" spans="1:15" ht="12.75">
      <c r="A97">
        <v>9.3</v>
      </c>
      <c r="B97" s="110">
        <f t="shared" si="4"/>
        <v>140.70581492192045</v>
      </c>
      <c r="C97" s="110">
        <f>A97*Sheet1!D29</f>
        <v>111.60000000000001</v>
      </c>
      <c r="E97" s="110">
        <f t="shared" si="3"/>
        <v>29.105814921920445</v>
      </c>
      <c r="O97" s="111">
        <f>Sheet1!F67</f>
        <v>0.33652231381570635</v>
      </c>
    </row>
    <row r="98" spans="1:15" ht="12.75">
      <c r="A98">
        <v>9.4</v>
      </c>
      <c r="B98" s="110">
        <f t="shared" si="4"/>
        <v>142.53511164875584</v>
      </c>
      <c r="C98" s="110">
        <f>A98*Sheet1!D29</f>
        <v>112.80000000000001</v>
      </c>
      <c r="E98" s="110">
        <f t="shared" si="3"/>
        <v>29.73511164875582</v>
      </c>
      <c r="O98" s="111">
        <f>Sheet1!F67</f>
        <v>0.33652231381570635</v>
      </c>
    </row>
    <row r="99" spans="1:15" ht="12.75">
      <c r="A99">
        <v>9.5</v>
      </c>
      <c r="B99" s="110">
        <f t="shared" si="4"/>
        <v>144.3711388218675</v>
      </c>
      <c r="C99" s="110">
        <f>A99*Sheet1!D29</f>
        <v>114</v>
      </c>
      <c r="E99" s="110">
        <f t="shared" si="3"/>
        <v>30.371138821867497</v>
      </c>
      <c r="O99" s="111">
        <f>Sheet1!F67</f>
        <v>0.33652231381570635</v>
      </c>
    </row>
    <row r="100" spans="1:15" ht="12.75">
      <c r="A100">
        <v>9.6</v>
      </c>
      <c r="B100" s="110">
        <f t="shared" si="4"/>
        <v>146.21389644125549</v>
      </c>
      <c r="C100" s="110">
        <f>A100*Sheet1!D29</f>
        <v>115.19999999999999</v>
      </c>
      <c r="E100" s="110">
        <f t="shared" si="3"/>
        <v>31.013896441255497</v>
      </c>
      <c r="O100" s="111">
        <f>Sheet1!F67</f>
        <v>0.33652231381570635</v>
      </c>
    </row>
    <row r="101" spans="1:15" ht="12.75">
      <c r="A101">
        <v>9.7</v>
      </c>
      <c r="B101" s="110">
        <f t="shared" si="4"/>
        <v>148.0633845069198</v>
      </c>
      <c r="C101" s="110">
        <f>A101*Sheet1!D29</f>
        <v>116.39999999999999</v>
      </c>
      <c r="E101" s="110">
        <f t="shared" si="3"/>
        <v>31.663384506919808</v>
      </c>
      <c r="O101" s="111">
        <f>Sheet1!F67</f>
        <v>0.33652231381570635</v>
      </c>
    </row>
    <row r="102" spans="1:15" ht="12.75">
      <c r="A102">
        <v>9.8</v>
      </c>
      <c r="B102" s="110">
        <f t="shared" si="4"/>
        <v>149.91960301886047</v>
      </c>
      <c r="C102" s="110">
        <f>A102*Sheet1!D29</f>
        <v>117.60000000000001</v>
      </c>
      <c r="E102" s="110">
        <f t="shared" si="3"/>
        <v>32.31960301886045</v>
      </c>
      <c r="O102" s="111">
        <f>Sheet1!F67</f>
        <v>0.33652231381570635</v>
      </c>
    </row>
    <row r="103" spans="1:15" ht="12.75">
      <c r="A103">
        <v>9.9</v>
      </c>
      <c r="B103" s="110">
        <f t="shared" si="4"/>
        <v>151.7825519770774</v>
      </c>
      <c r="C103" s="110">
        <f>A103*Sheet1!D29</f>
        <v>118.80000000000001</v>
      </c>
      <c r="E103" s="110">
        <f t="shared" si="3"/>
        <v>32.98255197707738</v>
      </c>
      <c r="O103" s="111">
        <f>Sheet1!F67</f>
        <v>0.33652231381570635</v>
      </c>
    </row>
    <row r="104" spans="1:15" ht="12.75">
      <c r="A104">
        <v>10</v>
      </c>
      <c r="B104" s="110">
        <f t="shared" si="4"/>
        <v>153.65223138157063</v>
      </c>
      <c r="C104" s="110">
        <f>A104*Sheet1!D29</f>
        <v>120</v>
      </c>
      <c r="E104" s="110">
        <f t="shared" si="3"/>
        <v>33.65223138157064</v>
      </c>
      <c r="O104" s="111">
        <f>Sheet1!F67</f>
        <v>0.33652231381570635</v>
      </c>
    </row>
    <row r="105" spans="1:15" ht="12.75">
      <c r="A105">
        <v>10.1</v>
      </c>
      <c r="B105" s="110">
        <f t="shared" si="4"/>
        <v>155.5286412323402</v>
      </c>
      <c r="C105" s="110">
        <f>A105*Sheet1!D29</f>
        <v>121.19999999999999</v>
      </c>
      <c r="E105" s="110">
        <f t="shared" si="3"/>
        <v>34.3286412323402</v>
      </c>
      <c r="O105" s="111">
        <f>Sheet1!F67</f>
        <v>0.33652231381570635</v>
      </c>
    </row>
    <row r="106" spans="1:15" ht="12.75">
      <c r="A106">
        <v>10.2</v>
      </c>
      <c r="B106" s="110">
        <f t="shared" si="4"/>
        <v>157.41178152938608</v>
      </c>
      <c r="C106" s="110">
        <f>A106*Sheet1!D29</f>
        <v>122.39999999999999</v>
      </c>
      <c r="E106" s="110">
        <f t="shared" si="3"/>
        <v>35.011781529386084</v>
      </c>
      <c r="O106" s="111">
        <f>Sheet1!F67</f>
        <v>0.33652231381570635</v>
      </c>
    </row>
    <row r="107" spans="1:15" ht="12.75">
      <c r="A107">
        <v>10.3</v>
      </c>
      <c r="B107" s="110">
        <f t="shared" si="4"/>
        <v>159.3016522727083</v>
      </c>
      <c r="C107" s="110">
        <f>A107*Sheet1!D29</f>
        <v>123.60000000000001</v>
      </c>
      <c r="E107" s="110">
        <f t="shared" si="3"/>
        <v>35.701652272708294</v>
      </c>
      <c r="O107" s="111">
        <f>Sheet1!F67</f>
        <v>0.33652231381570635</v>
      </c>
    </row>
    <row r="108" spans="1:15" ht="12.75">
      <c r="A108">
        <v>10.4</v>
      </c>
      <c r="B108" s="110">
        <f t="shared" si="4"/>
        <v>161.1982534623068</v>
      </c>
      <c r="C108" s="110">
        <f>A108*Sheet1!D29</f>
        <v>124.80000000000001</v>
      </c>
      <c r="E108" s="110">
        <f t="shared" si="3"/>
        <v>36.398253462306805</v>
      </c>
      <c r="O108" s="111">
        <f>Sheet1!F67</f>
        <v>0.33652231381570635</v>
      </c>
    </row>
    <row r="109" spans="1:15" ht="12.75">
      <c r="A109">
        <v>10.5</v>
      </c>
      <c r="B109" s="110">
        <f t="shared" si="4"/>
        <v>163.10158509818163</v>
      </c>
      <c r="C109" s="110">
        <f>A109*Sheet1!D29</f>
        <v>126</v>
      </c>
      <c r="E109" s="110">
        <f t="shared" si="3"/>
        <v>37.10158509818162</v>
      </c>
      <c r="O109" s="111">
        <f>Sheet1!F67</f>
        <v>0.33652231381570635</v>
      </c>
    </row>
    <row r="110" spans="1:15" ht="12.75">
      <c r="A110">
        <v>10.6</v>
      </c>
      <c r="B110" s="110">
        <f t="shared" si="4"/>
        <v>165.01164718033274</v>
      </c>
      <c r="C110" s="110">
        <f>A110*Sheet1!D29</f>
        <v>127.19999999999999</v>
      </c>
      <c r="E110" s="110">
        <f t="shared" si="3"/>
        <v>37.81164718033276</v>
      </c>
      <c r="O110" s="111">
        <f>Sheet1!F67</f>
        <v>0.33652231381570635</v>
      </c>
    </row>
    <row r="111" spans="1:15" ht="12.75">
      <c r="A111">
        <v>10.7</v>
      </c>
      <c r="B111" s="110">
        <f t="shared" si="4"/>
        <v>166.9284397087602</v>
      </c>
      <c r="C111" s="110">
        <f>A111*Sheet1!D29</f>
        <v>128.39999999999998</v>
      </c>
      <c r="E111" s="110">
        <f t="shared" si="3"/>
        <v>38.52843970876022</v>
      </c>
      <c r="O111" s="111">
        <f>Sheet1!F67</f>
        <v>0.33652231381570635</v>
      </c>
    </row>
    <row r="112" spans="1:15" ht="12.75">
      <c r="A112">
        <v>10.8</v>
      </c>
      <c r="B112" s="110">
        <f t="shared" si="4"/>
        <v>168.85196268346402</v>
      </c>
      <c r="C112" s="110">
        <f>A112*Sheet1!D29</f>
        <v>129.60000000000002</v>
      </c>
      <c r="E112" s="110">
        <f t="shared" si="3"/>
        <v>39.251962683463994</v>
      </c>
      <c r="O112" s="111">
        <f>Sheet1!F67</f>
        <v>0.33652231381570635</v>
      </c>
    </row>
    <row r="113" spans="1:15" ht="12.75">
      <c r="A113">
        <v>10.9</v>
      </c>
      <c r="B113" s="110">
        <f t="shared" si="4"/>
        <v>170.78221610444407</v>
      </c>
      <c r="C113" s="110">
        <f>A113*Sheet1!D29</f>
        <v>130.8</v>
      </c>
      <c r="E113" s="110">
        <f t="shared" si="3"/>
        <v>39.98221610444407</v>
      </c>
      <c r="O113" s="111">
        <f>Sheet1!F67</f>
        <v>0.33652231381570635</v>
      </c>
    </row>
    <row r="114" spans="1:15" ht="12.75">
      <c r="A114">
        <v>11</v>
      </c>
      <c r="B114" s="110">
        <f t="shared" si="4"/>
        <v>172.71919997170048</v>
      </c>
      <c r="C114" s="110">
        <f>A114*Sheet1!D29</f>
        <v>132</v>
      </c>
      <c r="E114" s="110">
        <f t="shared" si="3"/>
        <v>40.71919997170047</v>
      </c>
      <c r="O114" s="111">
        <f>Sheet1!F67</f>
        <v>0.33652231381570635</v>
      </c>
    </row>
    <row r="115" spans="1:15" ht="12.75">
      <c r="A115">
        <v>11.1</v>
      </c>
      <c r="B115" s="110">
        <f t="shared" si="4"/>
        <v>174.66291428523317</v>
      </c>
      <c r="C115" s="110">
        <f>A115*Sheet1!D29</f>
        <v>133.2</v>
      </c>
      <c r="E115" s="110">
        <f t="shared" si="3"/>
        <v>41.462914285233175</v>
      </c>
      <c r="O115" s="111">
        <f>Sheet1!F67</f>
        <v>0.33652231381570635</v>
      </c>
    </row>
    <row r="116" spans="1:15" ht="12.75">
      <c r="A116">
        <v>11.2</v>
      </c>
      <c r="B116" s="110">
        <f t="shared" si="4"/>
        <v>176.61335904504216</v>
      </c>
      <c r="C116" s="110">
        <f>A116*Sheet1!D29</f>
        <v>134.39999999999998</v>
      </c>
      <c r="E116" s="110">
        <f t="shared" si="3"/>
        <v>42.213359045042196</v>
      </c>
      <c r="O116" s="111">
        <f>Sheet1!F67</f>
        <v>0.33652231381570635</v>
      </c>
    </row>
    <row r="117" spans="1:15" ht="12.75">
      <c r="A117">
        <v>11.3</v>
      </c>
      <c r="B117" s="110">
        <f t="shared" si="4"/>
        <v>178.57053425112758</v>
      </c>
      <c r="C117" s="110">
        <f>A117*Sheet1!D29</f>
        <v>135.60000000000002</v>
      </c>
      <c r="E117" s="110">
        <f t="shared" si="3"/>
        <v>42.970534251127546</v>
      </c>
      <c r="O117" s="111">
        <f>Sheet1!F67</f>
        <v>0.33652231381570635</v>
      </c>
    </row>
    <row r="118" spans="1:15" ht="12.75">
      <c r="A118">
        <v>11.4</v>
      </c>
      <c r="B118" s="110">
        <f t="shared" si="4"/>
        <v>180.53443990348921</v>
      </c>
      <c r="C118" s="110">
        <f>A118*Sheet1!D29</f>
        <v>136.8</v>
      </c>
      <c r="E118" s="110">
        <f t="shared" si="3"/>
        <v>43.7344399034892</v>
      </c>
      <c r="O118" s="111">
        <f>Sheet1!F67</f>
        <v>0.33652231381570635</v>
      </c>
    </row>
    <row r="119" spans="1:15" ht="12.75">
      <c r="A119">
        <v>11.5</v>
      </c>
      <c r="B119" s="110">
        <f t="shared" si="4"/>
        <v>182.50507600212717</v>
      </c>
      <c r="C119" s="110">
        <f>A119*Sheet1!D29</f>
        <v>138</v>
      </c>
      <c r="E119" s="110">
        <f t="shared" si="3"/>
        <v>44.50507600212717</v>
      </c>
      <c r="O119" s="111">
        <f>Sheet1!F67</f>
        <v>0.33652231381570635</v>
      </c>
    </row>
    <row r="120" spans="1:15" ht="12.75">
      <c r="A120">
        <v>11.6</v>
      </c>
      <c r="B120" s="110">
        <f t="shared" si="4"/>
        <v>184.48244254704144</v>
      </c>
      <c r="C120" s="110">
        <f>A120*Sheet1!D29</f>
        <v>139.2</v>
      </c>
      <c r="E120" s="110">
        <f t="shared" si="3"/>
        <v>45.28244254704145</v>
      </c>
      <c r="O120" s="111">
        <f>Sheet1!F67</f>
        <v>0.33652231381570635</v>
      </c>
    </row>
    <row r="121" spans="1:15" ht="12.75">
      <c r="A121">
        <v>11.7</v>
      </c>
      <c r="B121" s="110">
        <f t="shared" si="4"/>
        <v>186.466539538232</v>
      </c>
      <c r="C121" s="110">
        <f>A121*Sheet1!D29</f>
        <v>140.39999999999998</v>
      </c>
      <c r="E121" s="110">
        <f t="shared" si="3"/>
        <v>46.066539538232036</v>
      </c>
      <c r="O121" s="111">
        <f>Sheet1!F67</f>
        <v>0.33652231381570635</v>
      </c>
    </row>
    <row r="122" spans="1:15" ht="12.75">
      <c r="A122">
        <v>11.8</v>
      </c>
      <c r="B122" s="110">
        <f t="shared" si="4"/>
        <v>188.457366975699</v>
      </c>
      <c r="C122" s="110">
        <f>A122*Sheet1!D29</f>
        <v>141.60000000000002</v>
      </c>
      <c r="E122" s="110">
        <f t="shared" si="3"/>
        <v>46.85736697569896</v>
      </c>
      <c r="O122" s="111">
        <f>Sheet1!F67</f>
        <v>0.33652231381570635</v>
      </c>
    </row>
    <row r="123" spans="1:15" ht="12.75">
      <c r="A123">
        <v>11.9</v>
      </c>
      <c r="B123" s="110">
        <f t="shared" si="4"/>
        <v>190.4549248594422</v>
      </c>
      <c r="C123" s="110">
        <f>A123*Sheet1!D29</f>
        <v>142.8</v>
      </c>
      <c r="E123" s="110">
        <f t="shared" si="3"/>
        <v>47.65492485944218</v>
      </c>
      <c r="O123" s="111">
        <f>Sheet1!F67</f>
        <v>0.33652231381570635</v>
      </c>
    </row>
    <row r="124" spans="1:15" ht="12.75">
      <c r="A124">
        <v>12</v>
      </c>
      <c r="B124" s="110">
        <f t="shared" si="4"/>
        <v>192.4592131894617</v>
      </c>
      <c r="C124" s="110">
        <f>A124*Sheet1!D29</f>
        <v>144</v>
      </c>
      <c r="E124" s="110">
        <f t="shared" si="3"/>
        <v>48.459213189461714</v>
      </c>
      <c r="O124" s="111">
        <f>Sheet1!F67</f>
        <v>0.33652231381570635</v>
      </c>
    </row>
    <row r="125" spans="1:15" ht="12.75">
      <c r="A125">
        <v>12.1</v>
      </c>
      <c r="B125" s="110">
        <f t="shared" si="4"/>
        <v>194.47023196575756</v>
      </c>
      <c r="C125" s="110">
        <f>A125*Sheet1!D29</f>
        <v>145.2</v>
      </c>
      <c r="E125" s="110">
        <f t="shared" si="3"/>
        <v>49.27023196575757</v>
      </c>
      <c r="O125" s="111">
        <f>Sheet1!F67</f>
        <v>0.33652231381570635</v>
      </c>
    </row>
    <row r="126" spans="1:15" ht="12.75">
      <c r="A126">
        <v>12.2</v>
      </c>
      <c r="B126" s="110">
        <f t="shared" si="4"/>
        <v>196.4879811883297</v>
      </c>
      <c r="C126" s="110">
        <f>A126*Sheet1!D29</f>
        <v>146.39999999999998</v>
      </c>
      <c r="E126" s="110">
        <f t="shared" si="3"/>
        <v>50.08798118832973</v>
      </c>
      <c r="O126" s="111">
        <f>Sheet1!F67</f>
        <v>0.33652231381570635</v>
      </c>
    </row>
    <row r="127" spans="1:15" ht="12.75">
      <c r="A127">
        <v>12.3</v>
      </c>
      <c r="B127" s="110">
        <f t="shared" si="4"/>
        <v>198.51246085717824</v>
      </c>
      <c r="C127" s="110">
        <f>A127*Sheet1!D29</f>
        <v>147.60000000000002</v>
      </c>
      <c r="E127" s="110">
        <f t="shared" si="3"/>
        <v>50.91246085717822</v>
      </c>
      <c r="O127" s="111">
        <f>Sheet1!F67</f>
        <v>0.33652231381570635</v>
      </c>
    </row>
    <row r="128" spans="1:15" ht="12.75">
      <c r="A128">
        <v>12.4</v>
      </c>
      <c r="B128" s="110">
        <f t="shared" si="4"/>
        <v>200.54367097230303</v>
      </c>
      <c r="C128" s="110">
        <f>A128*Sheet1!D29</f>
        <v>148.8</v>
      </c>
      <c r="E128" s="110">
        <f t="shared" si="3"/>
        <v>51.743670972303015</v>
      </c>
      <c r="O128" s="111">
        <f>Sheet1!F67</f>
        <v>0.33652231381570635</v>
      </c>
    </row>
    <row r="129" spans="1:15" ht="12.75">
      <c r="A129">
        <v>12.5</v>
      </c>
      <c r="B129" s="110">
        <f t="shared" si="4"/>
        <v>202.58161153370412</v>
      </c>
      <c r="C129" s="110">
        <f>A129*Sheet1!D29</f>
        <v>150</v>
      </c>
      <c r="E129" s="110">
        <f t="shared" si="3"/>
        <v>52.58161153370412</v>
      </c>
      <c r="O129" s="111">
        <f>Sheet1!F67</f>
        <v>0.33652231381570635</v>
      </c>
    </row>
    <row r="130" spans="1:15" ht="12.75">
      <c r="A130">
        <v>12.6</v>
      </c>
      <c r="B130" s="110">
        <f t="shared" si="4"/>
        <v>204.62628254138153</v>
      </c>
      <c r="C130" s="110">
        <f>A130*Sheet1!D29</f>
        <v>151.2</v>
      </c>
      <c r="E130" s="110">
        <f t="shared" si="3"/>
        <v>53.42628254138154</v>
      </c>
      <c r="O130" s="111">
        <f>Sheet1!F67</f>
        <v>0.33652231381570635</v>
      </c>
    </row>
    <row r="131" spans="1:15" ht="12.75">
      <c r="A131">
        <v>12.7</v>
      </c>
      <c r="B131" s="110">
        <f t="shared" si="4"/>
        <v>206.67768399533526</v>
      </c>
      <c r="C131" s="110">
        <f>A131*Sheet1!D29</f>
        <v>152.39999999999998</v>
      </c>
      <c r="E131" s="110">
        <f t="shared" si="3"/>
        <v>54.27768399533527</v>
      </c>
      <c r="O131" s="111">
        <f>Sheet1!F67</f>
        <v>0.33652231381570635</v>
      </c>
    </row>
    <row r="132" spans="1:15" ht="12.75">
      <c r="A132">
        <v>12.8</v>
      </c>
      <c r="B132" s="110">
        <f t="shared" si="4"/>
        <v>208.73581589556537</v>
      </c>
      <c r="C132" s="110">
        <f>A132*Sheet1!D29</f>
        <v>153.60000000000002</v>
      </c>
      <c r="E132" s="110">
        <f t="shared" si="3"/>
        <v>55.13581589556534</v>
      </c>
      <c r="O132" s="111">
        <f>Sheet1!F67</f>
        <v>0.33652231381570635</v>
      </c>
    </row>
    <row r="133" spans="1:15" ht="12.75">
      <c r="A133">
        <v>12.9</v>
      </c>
      <c r="B133" s="110">
        <f t="shared" si="4"/>
        <v>210.8006782420717</v>
      </c>
      <c r="C133" s="110">
        <f>A133*Sheet1!D29</f>
        <v>154.8</v>
      </c>
      <c r="E133" s="110">
        <f t="shared" si="3"/>
        <v>56.00067824207169</v>
      </c>
      <c r="O133" s="111">
        <f>Sheet1!F67</f>
        <v>0.33652231381570635</v>
      </c>
    </row>
    <row r="134" spans="1:15" ht="12.75">
      <c r="A134">
        <v>13</v>
      </c>
      <c r="B134" s="110">
        <f t="shared" si="4"/>
        <v>212.87227103485438</v>
      </c>
      <c r="C134" s="110">
        <f>A134*Sheet1!D29</f>
        <v>156</v>
      </c>
      <c r="E134" s="110">
        <f aca="true" t="shared" si="5" ref="E134:E197">(A134*A134)*O134</f>
        <v>56.87227103485437</v>
      </c>
      <c r="O134" s="111">
        <f>Sheet1!F67</f>
        <v>0.33652231381570635</v>
      </c>
    </row>
    <row r="135" spans="1:15" ht="12.75">
      <c r="A135">
        <v>13.1</v>
      </c>
      <c r="B135" s="110">
        <f t="shared" si="4"/>
        <v>214.95059427391334</v>
      </c>
      <c r="C135" s="110">
        <f>A135*Sheet1!D29</f>
        <v>157.2</v>
      </c>
      <c r="E135" s="110">
        <f t="shared" si="5"/>
        <v>57.750594273913364</v>
      </c>
      <c r="O135" s="111">
        <f>Sheet1!F67</f>
        <v>0.33652231381570635</v>
      </c>
    </row>
    <row r="136" spans="1:15" ht="12.75">
      <c r="A136">
        <v>13.2</v>
      </c>
      <c r="B136" s="110">
        <f aca="true" t="shared" si="6" ref="B136:B199">C136+E136</f>
        <v>217.03564795924865</v>
      </c>
      <c r="C136" s="110">
        <f>A136*Sheet1!D29</f>
        <v>158.39999999999998</v>
      </c>
      <c r="E136" s="110">
        <f t="shared" si="5"/>
        <v>58.635647959248665</v>
      </c>
      <c r="O136" s="111">
        <f>Sheet1!F67</f>
        <v>0.33652231381570635</v>
      </c>
    </row>
    <row r="137" spans="1:15" ht="12.75">
      <c r="A137">
        <v>13.3</v>
      </c>
      <c r="B137" s="110">
        <f t="shared" si="6"/>
        <v>219.12743209086034</v>
      </c>
      <c r="C137" s="110">
        <f>A137*Sheet1!D29</f>
        <v>159.60000000000002</v>
      </c>
      <c r="E137" s="110">
        <f t="shared" si="5"/>
        <v>59.5274320908603</v>
      </c>
      <c r="O137" s="111">
        <f>Sheet1!F67</f>
        <v>0.33652231381570635</v>
      </c>
    </row>
    <row r="138" spans="1:15" ht="12.75">
      <c r="A138">
        <v>13.4</v>
      </c>
      <c r="B138" s="110">
        <f t="shared" si="6"/>
        <v>221.22594666874824</v>
      </c>
      <c r="C138" s="110">
        <f>A138*Sheet1!D29</f>
        <v>160.8</v>
      </c>
      <c r="E138" s="110">
        <f t="shared" si="5"/>
        <v>60.42594666874823</v>
      </c>
      <c r="O138" s="111">
        <f>Sheet1!F67</f>
        <v>0.33652231381570635</v>
      </c>
    </row>
    <row r="139" spans="1:15" ht="12.75">
      <c r="A139">
        <v>13.5</v>
      </c>
      <c r="B139" s="110">
        <f t="shared" si="6"/>
        <v>223.33119169291248</v>
      </c>
      <c r="C139" s="110">
        <f>A139*Sheet1!D29</f>
        <v>162</v>
      </c>
      <c r="E139" s="110">
        <f t="shared" si="5"/>
        <v>61.33119169291248</v>
      </c>
      <c r="O139" s="111">
        <f>Sheet1!F67</f>
        <v>0.33652231381570635</v>
      </c>
    </row>
    <row r="140" spans="1:15" ht="12.75">
      <c r="A140">
        <v>13.6</v>
      </c>
      <c r="B140" s="110">
        <f t="shared" si="6"/>
        <v>225.44316716335302</v>
      </c>
      <c r="C140" s="110">
        <f>A140*Sheet1!D29</f>
        <v>163.2</v>
      </c>
      <c r="E140" s="110">
        <f t="shared" si="5"/>
        <v>62.24316716335304</v>
      </c>
      <c r="O140" s="111">
        <f>Sheet1!F67</f>
        <v>0.33652231381570635</v>
      </c>
    </row>
    <row r="141" spans="1:15" ht="12.75">
      <c r="A141">
        <v>13.7</v>
      </c>
      <c r="B141" s="110">
        <f t="shared" si="6"/>
        <v>227.5618730800699</v>
      </c>
      <c r="C141" s="110">
        <f>A141*Sheet1!D29</f>
        <v>164.39999999999998</v>
      </c>
      <c r="E141" s="110">
        <f t="shared" si="5"/>
        <v>63.16187308006992</v>
      </c>
      <c r="O141" s="111">
        <f>Sheet1!F67</f>
        <v>0.33652231381570635</v>
      </c>
    </row>
    <row r="142" spans="1:15" ht="12.75">
      <c r="A142">
        <v>13.8</v>
      </c>
      <c r="B142" s="110">
        <f t="shared" si="6"/>
        <v>229.68730944306316</v>
      </c>
      <c r="C142" s="110">
        <f>A142*Sheet1!D29</f>
        <v>165.60000000000002</v>
      </c>
      <c r="E142" s="110">
        <f t="shared" si="5"/>
        <v>64.08730944306312</v>
      </c>
      <c r="O142" s="111">
        <f>Sheet1!F67</f>
        <v>0.33652231381570635</v>
      </c>
    </row>
    <row r="143" spans="1:15" ht="12.75">
      <c r="A143">
        <v>13.9</v>
      </c>
      <c r="B143" s="110">
        <f t="shared" si="6"/>
        <v>231.81947625233263</v>
      </c>
      <c r="C143" s="110">
        <f>A143*Sheet1!D29</f>
        <v>166.8</v>
      </c>
      <c r="E143" s="110">
        <f t="shared" si="5"/>
        <v>65.01947625233262</v>
      </c>
      <c r="O143" s="111">
        <f>Sheet1!F67</f>
        <v>0.33652231381570635</v>
      </c>
    </row>
    <row r="144" spans="1:15" ht="12.75">
      <c r="A144">
        <v>14</v>
      </c>
      <c r="B144" s="110">
        <f t="shared" si="6"/>
        <v>233.95837350787843</v>
      </c>
      <c r="C144" s="110">
        <f>A144*Sheet1!D29</f>
        <v>168</v>
      </c>
      <c r="E144" s="110">
        <f t="shared" si="5"/>
        <v>65.95837350787845</v>
      </c>
      <c r="O144" s="111">
        <f>Sheet1!F67</f>
        <v>0.33652231381570635</v>
      </c>
    </row>
    <row r="145" spans="1:15" ht="12.75">
      <c r="A145">
        <v>14.1</v>
      </c>
      <c r="B145" s="110">
        <f t="shared" si="6"/>
        <v>236.10400120970058</v>
      </c>
      <c r="C145" s="110">
        <f>A145*Sheet1!D29</f>
        <v>169.2</v>
      </c>
      <c r="E145" s="110">
        <f t="shared" si="5"/>
        <v>66.90400120970058</v>
      </c>
      <c r="O145" s="111">
        <f>Sheet1!F67</f>
        <v>0.33652231381570635</v>
      </c>
    </row>
    <row r="146" spans="1:15" ht="12.75">
      <c r="A146">
        <v>14.2</v>
      </c>
      <c r="B146" s="110">
        <f t="shared" si="6"/>
        <v>238.256359357799</v>
      </c>
      <c r="C146" s="110">
        <f>A146*Sheet1!D29</f>
        <v>170.39999999999998</v>
      </c>
      <c r="E146" s="110">
        <f t="shared" si="5"/>
        <v>67.85635935779902</v>
      </c>
      <c r="O146" s="111">
        <f>Sheet1!F67</f>
        <v>0.33652231381570635</v>
      </c>
    </row>
    <row r="147" spans="1:15" ht="12.75">
      <c r="A147">
        <v>14.3</v>
      </c>
      <c r="B147" s="110">
        <f t="shared" si="6"/>
        <v>240.41544795217382</v>
      </c>
      <c r="C147" s="110">
        <f>A147*Sheet1!D29</f>
        <v>171.60000000000002</v>
      </c>
      <c r="E147" s="110">
        <f t="shared" si="5"/>
        <v>68.8154479521738</v>
      </c>
      <c r="O147" s="111">
        <f>Sheet1!F67</f>
        <v>0.33652231381570635</v>
      </c>
    </row>
    <row r="148" spans="1:15" ht="12.75">
      <c r="A148">
        <v>14.4</v>
      </c>
      <c r="B148" s="110">
        <f t="shared" si="6"/>
        <v>242.58126699282488</v>
      </c>
      <c r="C148" s="110">
        <f>A148*Sheet1!D29</f>
        <v>172.8</v>
      </c>
      <c r="E148" s="110">
        <f t="shared" si="5"/>
        <v>69.78126699282487</v>
      </c>
      <c r="O148" s="111">
        <f>Sheet1!F67</f>
        <v>0.33652231381570635</v>
      </c>
    </row>
    <row r="149" spans="1:15" ht="12.75">
      <c r="A149">
        <v>14.5</v>
      </c>
      <c r="B149" s="110">
        <f t="shared" si="6"/>
        <v>244.75381647975226</v>
      </c>
      <c r="C149" s="110">
        <f>A149*Sheet1!D29</f>
        <v>174</v>
      </c>
      <c r="E149" s="110">
        <f t="shared" si="5"/>
        <v>70.75381647975226</v>
      </c>
      <c r="O149" s="111">
        <f>Sheet1!F67</f>
        <v>0.33652231381570635</v>
      </c>
    </row>
    <row r="150" spans="1:15" ht="12.75">
      <c r="A150">
        <v>14.6</v>
      </c>
      <c r="B150" s="110">
        <f t="shared" si="6"/>
        <v>246.93309641295593</v>
      </c>
      <c r="C150" s="110">
        <f>A150*Sheet1!D29</f>
        <v>175.2</v>
      </c>
      <c r="E150" s="110">
        <f t="shared" si="5"/>
        <v>71.73309641295596</v>
      </c>
      <c r="O150" s="111">
        <f>Sheet1!F67</f>
        <v>0.33652231381570635</v>
      </c>
    </row>
    <row r="151" spans="1:15" ht="12.75">
      <c r="A151">
        <v>14.7</v>
      </c>
      <c r="B151" s="110">
        <f t="shared" si="6"/>
        <v>249.11910679243596</v>
      </c>
      <c r="C151" s="110">
        <f>A151*Sheet1!D29</f>
        <v>176.39999999999998</v>
      </c>
      <c r="E151" s="110">
        <f t="shared" si="5"/>
        <v>72.71910679243598</v>
      </c>
      <c r="O151" s="111">
        <f>Sheet1!F67</f>
        <v>0.33652231381570635</v>
      </c>
    </row>
    <row r="152" spans="1:15" ht="12.75">
      <c r="A152">
        <v>14.8</v>
      </c>
      <c r="B152" s="110">
        <f t="shared" si="6"/>
        <v>251.31184761819236</v>
      </c>
      <c r="C152" s="110">
        <f>A152*Sheet1!D29</f>
        <v>177.60000000000002</v>
      </c>
      <c r="E152" s="110">
        <f t="shared" si="5"/>
        <v>73.71184761819232</v>
      </c>
      <c r="O152" s="111">
        <f>Sheet1!F67</f>
        <v>0.33652231381570635</v>
      </c>
    </row>
    <row r="153" spans="1:15" ht="12.75">
      <c r="A153">
        <v>14.9</v>
      </c>
      <c r="B153" s="110">
        <f t="shared" si="6"/>
        <v>253.51131889022497</v>
      </c>
      <c r="C153" s="110">
        <f>A153*Sheet1!D29</f>
        <v>178.8</v>
      </c>
      <c r="E153" s="110">
        <f t="shared" si="5"/>
        <v>74.71131889022497</v>
      </c>
      <c r="O153" s="111">
        <f>Sheet1!F67</f>
        <v>0.33652231381570635</v>
      </c>
    </row>
    <row r="154" spans="1:15" ht="12.75">
      <c r="A154">
        <v>15</v>
      </c>
      <c r="B154" s="110">
        <f t="shared" si="6"/>
        <v>255.71752060853393</v>
      </c>
      <c r="C154" s="110">
        <f>A154*Sheet1!D29</f>
        <v>180</v>
      </c>
      <c r="E154" s="110">
        <f t="shared" si="5"/>
        <v>75.71752060853393</v>
      </c>
      <c r="O154" s="111">
        <f>Sheet1!F67</f>
        <v>0.33652231381570635</v>
      </c>
    </row>
    <row r="155" spans="1:15" ht="12.75">
      <c r="A155">
        <v>15.1</v>
      </c>
      <c r="B155" s="110">
        <f t="shared" si="6"/>
        <v>257.9304527731192</v>
      </c>
      <c r="C155" s="110">
        <f>A155*Sheet1!D29</f>
        <v>181.2</v>
      </c>
      <c r="E155" s="110">
        <f t="shared" si="5"/>
        <v>76.7304527731192</v>
      </c>
      <c r="O155" s="111">
        <f>Sheet1!F67</f>
        <v>0.33652231381570635</v>
      </c>
    </row>
    <row r="156" spans="1:15" ht="12.75">
      <c r="A156">
        <v>15.2</v>
      </c>
      <c r="B156" s="110">
        <f t="shared" si="6"/>
        <v>260.1501153839808</v>
      </c>
      <c r="C156" s="110">
        <f>A156*Sheet1!D29</f>
        <v>182.39999999999998</v>
      </c>
      <c r="E156" s="110">
        <f t="shared" si="5"/>
        <v>77.7501153839808</v>
      </c>
      <c r="O156" s="111">
        <f>Sheet1!F67</f>
        <v>0.33652231381570635</v>
      </c>
    </row>
    <row r="157" spans="1:15" ht="12.75">
      <c r="A157">
        <v>15.3</v>
      </c>
      <c r="B157" s="110">
        <f t="shared" si="6"/>
        <v>262.37650844111874</v>
      </c>
      <c r="C157" s="110">
        <f>A157*Sheet1!D29</f>
        <v>183.60000000000002</v>
      </c>
      <c r="E157" s="110">
        <f t="shared" si="5"/>
        <v>78.77650844111871</v>
      </c>
      <c r="O157" s="111">
        <f>Sheet1!F67</f>
        <v>0.33652231381570635</v>
      </c>
    </row>
    <row r="158" spans="1:15" ht="12.75">
      <c r="A158">
        <v>15.4</v>
      </c>
      <c r="B158" s="110">
        <f t="shared" si="6"/>
        <v>264.6096319445329</v>
      </c>
      <c r="C158" s="110">
        <f>A158*Sheet1!D29</f>
        <v>184.8</v>
      </c>
      <c r="E158" s="110">
        <f t="shared" si="5"/>
        <v>79.80963194453292</v>
      </c>
      <c r="O158" s="111">
        <f>Sheet1!F67</f>
        <v>0.33652231381570635</v>
      </c>
    </row>
    <row r="159" spans="1:15" ht="12.75">
      <c r="A159">
        <v>15.5</v>
      </c>
      <c r="B159" s="110">
        <f t="shared" si="6"/>
        <v>266.84948589422345</v>
      </c>
      <c r="C159" s="110">
        <f>A159*Sheet1!D29</f>
        <v>186</v>
      </c>
      <c r="E159" s="110">
        <f t="shared" si="5"/>
        <v>80.84948589422345</v>
      </c>
      <c r="O159" s="111">
        <f>Sheet1!F67</f>
        <v>0.33652231381570635</v>
      </c>
    </row>
    <row r="160" spans="1:15" ht="12.75">
      <c r="A160">
        <v>15.6</v>
      </c>
      <c r="B160" s="110">
        <f t="shared" si="6"/>
        <v>269.09607029019026</v>
      </c>
      <c r="C160" s="110">
        <f>A160*Sheet1!D29</f>
        <v>187.2</v>
      </c>
      <c r="E160" s="110">
        <f t="shared" si="5"/>
        <v>81.8960702901903</v>
      </c>
      <c r="O160" s="111">
        <f>Sheet1!F67</f>
        <v>0.33652231381570635</v>
      </c>
    </row>
    <row r="161" spans="1:15" ht="12.75">
      <c r="A161">
        <v>15.7</v>
      </c>
      <c r="B161" s="110">
        <f t="shared" si="6"/>
        <v>271.34938513243344</v>
      </c>
      <c r="C161" s="110">
        <f>A161*Sheet1!D29</f>
        <v>188.39999999999998</v>
      </c>
      <c r="E161" s="110">
        <f t="shared" si="5"/>
        <v>82.94938513243345</v>
      </c>
      <c r="O161" s="111">
        <f>Sheet1!F67</f>
        <v>0.33652231381570635</v>
      </c>
    </row>
    <row r="162" spans="1:15" ht="12.75">
      <c r="A162">
        <v>15.8</v>
      </c>
      <c r="B162" s="110">
        <f t="shared" si="6"/>
        <v>273.60943042095295</v>
      </c>
      <c r="C162" s="110">
        <f>A162*Sheet1!D29</f>
        <v>189.60000000000002</v>
      </c>
      <c r="E162" s="110">
        <f t="shared" si="5"/>
        <v>84.00943042095294</v>
      </c>
      <c r="O162" s="111">
        <f>Sheet1!F67</f>
        <v>0.33652231381570635</v>
      </c>
    </row>
    <row r="163" spans="1:15" ht="12.75">
      <c r="A163">
        <v>15.9</v>
      </c>
      <c r="B163" s="110">
        <f t="shared" si="6"/>
        <v>275.8762061557487</v>
      </c>
      <c r="C163" s="110">
        <f>A163*Sheet1!D29</f>
        <v>190.8</v>
      </c>
      <c r="E163" s="110">
        <f t="shared" si="5"/>
        <v>85.07620615574872</v>
      </c>
      <c r="O163" s="111">
        <f>Sheet1!F67</f>
        <v>0.33652231381570635</v>
      </c>
    </row>
    <row r="164" spans="1:15" ht="12.75">
      <c r="A164">
        <v>16</v>
      </c>
      <c r="B164" s="110">
        <f t="shared" si="6"/>
        <v>278.1497123368208</v>
      </c>
      <c r="C164" s="110">
        <f>A164*Sheet1!D29</f>
        <v>192</v>
      </c>
      <c r="E164" s="110">
        <f t="shared" si="5"/>
        <v>86.14971233682083</v>
      </c>
      <c r="O164" s="111">
        <f>Sheet1!F67</f>
        <v>0.33652231381570635</v>
      </c>
    </row>
    <row r="165" spans="1:15" ht="12.75">
      <c r="A165">
        <v>16.1</v>
      </c>
      <c r="B165" s="110">
        <f t="shared" si="6"/>
        <v>280.4299489641693</v>
      </c>
      <c r="C165" s="110">
        <f>A165*Sheet1!D29</f>
        <v>193.20000000000002</v>
      </c>
      <c r="E165" s="110">
        <f t="shared" si="5"/>
        <v>87.22994896416925</v>
      </c>
      <c r="O165" s="111">
        <f>Sheet1!F67</f>
        <v>0.33652231381570635</v>
      </c>
    </row>
    <row r="166" spans="1:15" ht="12.75">
      <c r="A166">
        <v>16.2</v>
      </c>
      <c r="B166" s="110">
        <f t="shared" si="6"/>
        <v>282.71691603779396</v>
      </c>
      <c r="C166" s="110">
        <f>A166*Sheet1!D29</f>
        <v>194.39999999999998</v>
      </c>
      <c r="E166" s="110">
        <f t="shared" si="5"/>
        <v>88.31691603779397</v>
      </c>
      <c r="O166" s="111">
        <f>Sheet1!F67</f>
        <v>0.33652231381570635</v>
      </c>
    </row>
    <row r="167" spans="1:15" ht="12.75">
      <c r="A167">
        <v>16.3</v>
      </c>
      <c r="B167" s="110">
        <f t="shared" si="6"/>
        <v>285.010613557695</v>
      </c>
      <c r="C167" s="110">
        <f>A167*Sheet1!D29</f>
        <v>195.60000000000002</v>
      </c>
      <c r="E167" s="110">
        <f t="shared" si="5"/>
        <v>89.41061355769502</v>
      </c>
      <c r="O167" s="111">
        <f>Sheet1!F67</f>
        <v>0.33652231381570635</v>
      </c>
    </row>
    <row r="168" spans="1:15" ht="12.75">
      <c r="A168">
        <v>16.4</v>
      </c>
      <c r="B168" s="110">
        <f t="shared" si="6"/>
        <v>287.31104152387235</v>
      </c>
      <c r="C168" s="110">
        <f>A168*Sheet1!D29</f>
        <v>196.79999999999998</v>
      </c>
      <c r="E168" s="110">
        <f t="shared" si="5"/>
        <v>90.51104152387238</v>
      </c>
      <c r="O168" s="111">
        <f>Sheet1!F67</f>
        <v>0.33652231381570635</v>
      </c>
    </row>
    <row r="169" spans="1:15" ht="12.75">
      <c r="A169">
        <v>16.5</v>
      </c>
      <c r="B169" s="110">
        <f t="shared" si="6"/>
        <v>289.61819993632605</v>
      </c>
      <c r="C169" s="110">
        <f>A169*Sheet1!D29</f>
        <v>198</v>
      </c>
      <c r="E169" s="110">
        <f t="shared" si="5"/>
        <v>91.61819993632605</v>
      </c>
      <c r="O169" s="111">
        <f>Sheet1!F67</f>
        <v>0.33652231381570635</v>
      </c>
    </row>
    <row r="170" spans="1:15" ht="12.75">
      <c r="A170">
        <v>16.6</v>
      </c>
      <c r="B170" s="110">
        <f t="shared" si="6"/>
        <v>291.9320887950561</v>
      </c>
      <c r="C170" s="110">
        <f>A170*Sheet1!D29</f>
        <v>199.20000000000002</v>
      </c>
      <c r="E170" s="110">
        <f t="shared" si="5"/>
        <v>92.73208879505606</v>
      </c>
      <c r="O170" s="111">
        <f>Sheet1!F67</f>
        <v>0.33652231381570635</v>
      </c>
    </row>
    <row r="171" spans="1:15" ht="12.75">
      <c r="A171">
        <v>16.7</v>
      </c>
      <c r="B171" s="110">
        <f t="shared" si="6"/>
        <v>294.2527081000623</v>
      </c>
      <c r="C171" s="110">
        <f>A171*Sheet1!D29</f>
        <v>200.39999999999998</v>
      </c>
      <c r="E171" s="110">
        <f t="shared" si="5"/>
        <v>93.85270810006234</v>
      </c>
      <c r="O171" s="111">
        <f>Sheet1!F67</f>
        <v>0.33652231381570635</v>
      </c>
    </row>
    <row r="172" spans="1:15" ht="12.75">
      <c r="A172">
        <v>16.8</v>
      </c>
      <c r="B172" s="110">
        <f t="shared" si="6"/>
        <v>296.580057851345</v>
      </c>
      <c r="C172" s="110">
        <f>A172*Sheet1!D29</f>
        <v>201.60000000000002</v>
      </c>
      <c r="E172" s="110">
        <f t="shared" si="5"/>
        <v>94.98005785134497</v>
      </c>
      <c r="O172" s="111">
        <f>Sheet1!F67</f>
        <v>0.33652231381570635</v>
      </c>
    </row>
    <row r="173" spans="1:15" ht="12.75">
      <c r="A173">
        <v>16.9</v>
      </c>
      <c r="B173" s="110">
        <f t="shared" si="6"/>
        <v>298.91413804890385</v>
      </c>
      <c r="C173" s="110">
        <f>A173*Sheet1!D29</f>
        <v>202.79999999999998</v>
      </c>
      <c r="E173" s="110">
        <f t="shared" si="5"/>
        <v>96.11413804890388</v>
      </c>
      <c r="O173" s="111">
        <f>Sheet1!F67</f>
        <v>0.33652231381570635</v>
      </c>
    </row>
    <row r="174" spans="1:15" ht="12.75">
      <c r="A174">
        <v>17</v>
      </c>
      <c r="B174" s="110">
        <f t="shared" si="6"/>
        <v>301.25494869273916</v>
      </c>
      <c r="C174" s="110">
        <f>A174*Sheet1!D29</f>
        <v>204</v>
      </c>
      <c r="E174" s="110">
        <f t="shared" si="5"/>
        <v>97.25494869273913</v>
      </c>
      <c r="O174" s="111">
        <f>Sheet1!F67</f>
        <v>0.33652231381570635</v>
      </c>
    </row>
    <row r="175" spans="1:15" ht="12.75">
      <c r="A175">
        <v>17.1</v>
      </c>
      <c r="B175" s="110">
        <f t="shared" si="6"/>
        <v>303.60248978285074</v>
      </c>
      <c r="C175" s="110">
        <f>A175*Sheet1!D29</f>
        <v>205.20000000000002</v>
      </c>
      <c r="E175" s="110">
        <f t="shared" si="5"/>
        <v>98.40248978285071</v>
      </c>
      <c r="O175" s="111">
        <f>Sheet1!F67</f>
        <v>0.33652231381570635</v>
      </c>
    </row>
    <row r="176" spans="1:15" ht="12.75">
      <c r="A176">
        <v>17.2</v>
      </c>
      <c r="B176" s="110">
        <f t="shared" si="6"/>
        <v>305.9567613192385</v>
      </c>
      <c r="C176" s="110">
        <f>A176*Sheet1!D29</f>
        <v>206.39999999999998</v>
      </c>
      <c r="E176" s="110">
        <f t="shared" si="5"/>
        <v>99.55676131923856</v>
      </c>
      <c r="O176" s="111">
        <f>Sheet1!F67</f>
        <v>0.33652231381570635</v>
      </c>
    </row>
    <row r="177" spans="1:15" ht="12.75">
      <c r="A177">
        <v>17.3</v>
      </c>
      <c r="B177" s="110">
        <f t="shared" si="6"/>
        <v>308.3177633019028</v>
      </c>
      <c r="C177" s="110">
        <f>A177*Sheet1!D29</f>
        <v>207.60000000000002</v>
      </c>
      <c r="E177" s="110">
        <f t="shared" si="5"/>
        <v>100.71776330190276</v>
      </c>
      <c r="O177" s="111">
        <f>Sheet1!F67</f>
        <v>0.33652231381570635</v>
      </c>
    </row>
    <row r="178" spans="1:15" ht="12.75">
      <c r="A178">
        <v>17.4</v>
      </c>
      <c r="B178" s="110">
        <f t="shared" si="6"/>
        <v>310.68549573084323</v>
      </c>
      <c r="C178" s="110">
        <f>A178*Sheet1!D29</f>
        <v>208.79999999999998</v>
      </c>
      <c r="E178" s="110">
        <f t="shared" si="5"/>
        <v>101.88549573084323</v>
      </c>
      <c r="O178" s="111">
        <f>Sheet1!F67</f>
        <v>0.33652231381570635</v>
      </c>
    </row>
    <row r="179" spans="1:15" ht="12.75">
      <c r="A179">
        <v>17.5</v>
      </c>
      <c r="B179" s="110">
        <f t="shared" si="6"/>
        <v>313.05995860606004</v>
      </c>
      <c r="C179" s="110">
        <f>A179*Sheet1!D29</f>
        <v>210</v>
      </c>
      <c r="E179" s="110">
        <f t="shared" si="5"/>
        <v>103.05995860606006</v>
      </c>
      <c r="O179" s="111">
        <f>Sheet1!F67</f>
        <v>0.33652231381570635</v>
      </c>
    </row>
    <row r="180" spans="1:15" ht="12.75">
      <c r="A180">
        <v>17.6</v>
      </c>
      <c r="B180" s="110">
        <f t="shared" si="6"/>
        <v>315.4411519275532</v>
      </c>
      <c r="C180" s="110">
        <f>A180*Sheet1!D29</f>
        <v>211.20000000000002</v>
      </c>
      <c r="E180" s="110">
        <f t="shared" si="5"/>
        <v>104.24115192755322</v>
      </c>
      <c r="O180" s="111">
        <f>Sheet1!F67</f>
        <v>0.33652231381570635</v>
      </c>
    </row>
    <row r="181" spans="1:15" ht="12.75">
      <c r="A181">
        <v>17.7</v>
      </c>
      <c r="B181" s="110">
        <f t="shared" si="6"/>
        <v>317.8290756953226</v>
      </c>
      <c r="C181" s="110">
        <f>A181*Sheet1!D29</f>
        <v>212.39999999999998</v>
      </c>
      <c r="E181" s="110">
        <f t="shared" si="5"/>
        <v>105.42907569532264</v>
      </c>
      <c r="O181" s="111">
        <f>Sheet1!F67</f>
        <v>0.33652231381570635</v>
      </c>
    </row>
    <row r="182" spans="1:15" ht="12.75">
      <c r="A182">
        <v>17.8</v>
      </c>
      <c r="B182" s="110">
        <f t="shared" si="6"/>
        <v>320.22372990936844</v>
      </c>
      <c r="C182" s="110">
        <f>A182*Sheet1!D29</f>
        <v>213.60000000000002</v>
      </c>
      <c r="E182" s="110">
        <f t="shared" si="5"/>
        <v>106.62372990936841</v>
      </c>
      <c r="O182" s="111">
        <f>Sheet1!F67</f>
        <v>0.33652231381570635</v>
      </c>
    </row>
    <row r="183" spans="1:15" ht="12.75">
      <c r="A183">
        <v>17.9</v>
      </c>
      <c r="B183" s="110">
        <f t="shared" si="6"/>
        <v>322.6251145696904</v>
      </c>
      <c r="C183" s="110">
        <f>A183*Sheet1!D29</f>
        <v>214.79999999999998</v>
      </c>
      <c r="E183" s="110">
        <f t="shared" si="5"/>
        <v>107.82511456969046</v>
      </c>
      <c r="O183" s="111">
        <f>Sheet1!F67</f>
        <v>0.33652231381570635</v>
      </c>
    </row>
    <row r="184" spans="1:15" ht="12.75">
      <c r="A184">
        <v>18</v>
      </c>
      <c r="B184" s="110">
        <f t="shared" si="6"/>
        <v>325.03322967628884</v>
      </c>
      <c r="C184" s="110">
        <f>A184*Sheet1!D29</f>
        <v>216</v>
      </c>
      <c r="E184" s="110">
        <f t="shared" si="5"/>
        <v>109.03322967628885</v>
      </c>
      <c r="O184" s="111">
        <f>Sheet1!F67</f>
        <v>0.33652231381570635</v>
      </c>
    </row>
    <row r="185" spans="1:15" ht="12.75">
      <c r="A185">
        <v>18.1</v>
      </c>
      <c r="B185" s="110">
        <f t="shared" si="6"/>
        <v>327.4480752291636</v>
      </c>
      <c r="C185" s="110">
        <f>A185*Sheet1!D29</f>
        <v>217.20000000000002</v>
      </c>
      <c r="E185" s="110">
        <f t="shared" si="5"/>
        <v>110.24807522916358</v>
      </c>
      <c r="O185" s="111">
        <f>Sheet1!F67</f>
        <v>0.33652231381570635</v>
      </c>
    </row>
    <row r="186" spans="1:15" ht="12.75">
      <c r="A186">
        <v>18.2</v>
      </c>
      <c r="B186" s="110">
        <f t="shared" si="6"/>
        <v>329.8696512283145</v>
      </c>
      <c r="C186" s="110">
        <f>A186*Sheet1!D29</f>
        <v>218.39999999999998</v>
      </c>
      <c r="E186" s="110">
        <f t="shared" si="5"/>
        <v>111.46965122831456</v>
      </c>
      <c r="O186" s="111">
        <f>Sheet1!F67</f>
        <v>0.33652231381570635</v>
      </c>
    </row>
    <row r="187" spans="1:15" ht="12.75">
      <c r="A187">
        <v>18.3</v>
      </c>
      <c r="B187" s="110">
        <f t="shared" si="6"/>
        <v>332.29795767374196</v>
      </c>
      <c r="C187" s="110">
        <f>A187*Sheet1!D29</f>
        <v>219.60000000000002</v>
      </c>
      <c r="E187" s="110">
        <f t="shared" si="5"/>
        <v>112.69795767374191</v>
      </c>
      <c r="O187" s="111">
        <f>Sheet1!F67</f>
        <v>0.33652231381570635</v>
      </c>
    </row>
    <row r="188" spans="1:15" ht="12.75">
      <c r="A188">
        <v>18.4</v>
      </c>
      <c r="B188" s="110">
        <f t="shared" si="6"/>
        <v>334.7329945654455</v>
      </c>
      <c r="C188" s="110">
        <f>A188*Sheet1!D29</f>
        <v>220.79999999999998</v>
      </c>
      <c r="E188" s="110">
        <f t="shared" si="5"/>
        <v>113.93299456544553</v>
      </c>
      <c r="O188" s="111">
        <f>Sheet1!F67</f>
        <v>0.33652231381570635</v>
      </c>
    </row>
    <row r="189" spans="1:15" ht="12.75">
      <c r="A189">
        <v>18.5</v>
      </c>
      <c r="B189" s="110">
        <f t="shared" si="6"/>
        <v>337.1747619034255</v>
      </c>
      <c r="C189" s="110">
        <f>A189*Sheet1!D29</f>
        <v>222</v>
      </c>
      <c r="E189" s="110">
        <f t="shared" si="5"/>
        <v>115.1747619034255</v>
      </c>
      <c r="O189" s="111">
        <f>Sheet1!F67</f>
        <v>0.33652231381570635</v>
      </c>
    </row>
    <row r="190" spans="1:15" ht="12.75">
      <c r="A190">
        <v>18.6</v>
      </c>
      <c r="B190" s="110">
        <f t="shared" si="6"/>
        <v>339.6232596876818</v>
      </c>
      <c r="C190" s="110">
        <f>A190*Sheet1!D29</f>
        <v>223.20000000000002</v>
      </c>
      <c r="E190" s="110">
        <f t="shared" si="5"/>
        <v>116.42325968768178</v>
      </c>
      <c r="O190" s="111">
        <f>Sheet1!F67</f>
        <v>0.33652231381570635</v>
      </c>
    </row>
    <row r="191" spans="1:15" ht="12.75">
      <c r="A191">
        <v>18.7</v>
      </c>
      <c r="B191" s="110">
        <f t="shared" si="6"/>
        <v>342.07848791821436</v>
      </c>
      <c r="C191" s="110">
        <f>A191*Sheet1!D29</f>
        <v>224.39999999999998</v>
      </c>
      <c r="E191" s="110">
        <f t="shared" si="5"/>
        <v>117.67848791821436</v>
      </c>
      <c r="O191" s="111">
        <f>Sheet1!F67</f>
        <v>0.33652231381570635</v>
      </c>
    </row>
    <row r="192" spans="1:15" ht="12.75">
      <c r="A192">
        <v>18.8</v>
      </c>
      <c r="B192" s="110">
        <f t="shared" si="6"/>
        <v>344.5404465950233</v>
      </c>
      <c r="C192" s="110">
        <f>A192*Sheet1!D29</f>
        <v>225.60000000000002</v>
      </c>
      <c r="E192" s="110">
        <f t="shared" si="5"/>
        <v>118.94044659502327</v>
      </c>
      <c r="O192" s="111">
        <f>Sheet1!F67</f>
        <v>0.33652231381570635</v>
      </c>
    </row>
    <row r="193" spans="1:15" ht="12.75">
      <c r="A193">
        <v>18.9</v>
      </c>
      <c r="B193" s="110">
        <f t="shared" si="6"/>
        <v>347.00913571810844</v>
      </c>
      <c r="C193" s="110">
        <f>A193*Sheet1!D29</f>
        <v>226.79999999999998</v>
      </c>
      <c r="E193" s="110">
        <f t="shared" si="5"/>
        <v>120.20913571810844</v>
      </c>
      <c r="O193" s="111">
        <f>Sheet1!F67</f>
        <v>0.33652231381570635</v>
      </c>
    </row>
    <row r="194" spans="1:15" ht="12.75">
      <c r="A194">
        <v>19</v>
      </c>
      <c r="B194" s="110">
        <f t="shared" si="6"/>
        <v>349.48455528747</v>
      </c>
      <c r="C194" s="110">
        <f>A194*Sheet1!D29</f>
        <v>228</v>
      </c>
      <c r="E194" s="110">
        <f t="shared" si="5"/>
        <v>121.48455528746999</v>
      </c>
      <c r="O194" s="111">
        <f>Sheet1!F67</f>
        <v>0.33652231381570635</v>
      </c>
    </row>
    <row r="195" spans="1:15" ht="12.75">
      <c r="A195">
        <v>19.1</v>
      </c>
      <c r="B195" s="110">
        <f t="shared" si="6"/>
        <v>351.96670530310786</v>
      </c>
      <c r="C195" s="110">
        <f>A195*Sheet1!D29</f>
        <v>229.20000000000002</v>
      </c>
      <c r="E195" s="110">
        <f t="shared" si="5"/>
        <v>122.76670530310786</v>
      </c>
      <c r="O195" s="111">
        <f>Sheet1!F67</f>
        <v>0.33652231381570635</v>
      </c>
    </row>
    <row r="196" spans="1:15" ht="12.75">
      <c r="A196">
        <v>19.2</v>
      </c>
      <c r="B196" s="110">
        <f t="shared" si="6"/>
        <v>354.45558576502197</v>
      </c>
      <c r="C196" s="110">
        <f>A196*Sheet1!D29</f>
        <v>230.39999999999998</v>
      </c>
      <c r="E196" s="110">
        <f t="shared" si="5"/>
        <v>124.05558576502199</v>
      </c>
      <c r="O196" s="111">
        <f>Sheet1!F67</f>
        <v>0.33652231381570635</v>
      </c>
    </row>
    <row r="197" spans="1:15" ht="12.75">
      <c r="A197">
        <v>19.3</v>
      </c>
      <c r="B197" s="110">
        <f t="shared" si="6"/>
        <v>356.9511966732125</v>
      </c>
      <c r="C197" s="110">
        <f>A197*Sheet1!D29</f>
        <v>231.60000000000002</v>
      </c>
      <c r="E197" s="110">
        <f t="shared" si="5"/>
        <v>125.35119667321246</v>
      </c>
      <c r="O197" s="111">
        <f>Sheet1!F67</f>
        <v>0.33652231381570635</v>
      </c>
    </row>
    <row r="198" spans="1:15" ht="12.75">
      <c r="A198">
        <v>19.4</v>
      </c>
      <c r="B198" s="110">
        <f t="shared" si="6"/>
        <v>359.4535380276792</v>
      </c>
      <c r="C198" s="110">
        <f>A198*Sheet1!D29</f>
        <v>232.79999999999998</v>
      </c>
      <c r="E198" s="110">
        <f aca="true" t="shared" si="7" ref="E198:E261">(A198*A198)*O198</f>
        <v>126.65353802767923</v>
      </c>
      <c r="O198" s="111">
        <f>Sheet1!F67</f>
        <v>0.33652231381570635</v>
      </c>
    </row>
    <row r="199" spans="1:15" ht="12.75">
      <c r="A199">
        <v>19.5</v>
      </c>
      <c r="B199" s="110">
        <f t="shared" si="6"/>
        <v>361.96260982842233</v>
      </c>
      <c r="C199" s="110">
        <f>A199*Sheet1!D29</f>
        <v>234</v>
      </c>
      <c r="E199" s="110">
        <f t="shared" si="7"/>
        <v>127.96260982842234</v>
      </c>
      <c r="O199" s="111">
        <f>Sheet1!F67</f>
        <v>0.33652231381570635</v>
      </c>
    </row>
    <row r="200" spans="1:15" ht="12.75">
      <c r="A200">
        <v>19.6</v>
      </c>
      <c r="B200" s="110">
        <f aca="true" t="shared" si="8" ref="B200:B263">C200+E200</f>
        <v>364.47841207544184</v>
      </c>
      <c r="C200" s="110">
        <f>A200*Sheet1!D29</f>
        <v>235.20000000000002</v>
      </c>
      <c r="E200" s="110">
        <f t="shared" si="7"/>
        <v>129.2784120754418</v>
      </c>
      <c r="O200" s="111">
        <f>Sheet1!F67</f>
        <v>0.33652231381570635</v>
      </c>
    </row>
    <row r="201" spans="1:15" ht="12.75">
      <c r="A201">
        <v>19.7</v>
      </c>
      <c r="B201" s="110">
        <f t="shared" si="8"/>
        <v>367.00094476873744</v>
      </c>
      <c r="C201" s="110">
        <f>A201*Sheet1!D29</f>
        <v>236.39999999999998</v>
      </c>
      <c r="E201" s="110">
        <f t="shared" si="7"/>
        <v>130.60094476873746</v>
      </c>
      <c r="O201" s="111">
        <f>Sheet1!F67</f>
        <v>0.33652231381570635</v>
      </c>
    </row>
    <row r="202" spans="1:15" ht="12.75">
      <c r="A202">
        <v>19.8</v>
      </c>
      <c r="B202" s="110">
        <f t="shared" si="8"/>
        <v>369.53020790830954</v>
      </c>
      <c r="C202" s="110">
        <f>A202*Sheet1!D29</f>
        <v>237.60000000000002</v>
      </c>
      <c r="E202" s="110">
        <f t="shared" si="7"/>
        <v>131.9302079083095</v>
      </c>
      <c r="O202" s="111">
        <f>Sheet1!F67</f>
        <v>0.33652231381570635</v>
      </c>
    </row>
    <row r="203" spans="1:15" ht="12.75">
      <c r="A203">
        <v>19.9</v>
      </c>
      <c r="B203" s="110">
        <f t="shared" si="8"/>
        <v>372.06620149415784</v>
      </c>
      <c r="C203" s="110">
        <f>A203*Sheet1!D29</f>
        <v>238.79999999999998</v>
      </c>
      <c r="E203" s="110">
        <f t="shared" si="7"/>
        <v>133.26620149415785</v>
      </c>
      <c r="O203" s="111">
        <f>Sheet1!F67</f>
        <v>0.33652231381570635</v>
      </c>
    </row>
    <row r="204" spans="1:15" ht="12.75">
      <c r="A204">
        <v>20</v>
      </c>
      <c r="B204" s="110">
        <f t="shared" si="8"/>
        <v>374.6089255262825</v>
      </c>
      <c r="C204" s="110">
        <f>A204*Sheet1!D29</f>
        <v>240</v>
      </c>
      <c r="E204" s="110">
        <f t="shared" si="7"/>
        <v>134.60892552628255</v>
      </c>
      <c r="O204" s="111">
        <f>Sheet1!F67</f>
        <v>0.33652231381570635</v>
      </c>
    </row>
    <row r="205" spans="1:15" ht="12.75">
      <c r="A205">
        <v>20.5</v>
      </c>
      <c r="B205" s="110">
        <f t="shared" si="8"/>
        <v>387.4235023810506</v>
      </c>
      <c r="C205" s="110">
        <f>A205*Sheet1!D29</f>
        <v>246</v>
      </c>
      <c r="E205" s="110">
        <f t="shared" si="7"/>
        <v>141.42350238105058</v>
      </c>
      <c r="O205" s="111">
        <f>Sheet1!F67</f>
        <v>0.33652231381570635</v>
      </c>
    </row>
    <row r="206" spans="1:15" ht="12.75">
      <c r="A206">
        <v>21</v>
      </c>
      <c r="B206" s="110">
        <f t="shared" si="8"/>
        <v>400.4063403927265</v>
      </c>
      <c r="C206" s="110">
        <f>A206*Sheet1!D29</f>
        <v>252</v>
      </c>
      <c r="E206" s="110">
        <f t="shared" si="7"/>
        <v>148.4063403927265</v>
      </c>
      <c r="O206" s="111">
        <f>Sheet1!F67</f>
        <v>0.33652231381570635</v>
      </c>
    </row>
    <row r="207" spans="1:15" ht="12.75">
      <c r="A207">
        <v>21.5</v>
      </c>
      <c r="B207" s="110">
        <f t="shared" si="8"/>
        <v>413.5574395613103</v>
      </c>
      <c r="C207" s="110">
        <f>A207*Sheet1!D29</f>
        <v>258</v>
      </c>
      <c r="E207" s="110">
        <f t="shared" si="7"/>
        <v>155.55743956131028</v>
      </c>
      <c r="O207" s="111">
        <f>Sheet1!F67</f>
        <v>0.33652231381570635</v>
      </c>
    </row>
    <row r="208" spans="1:15" ht="12.75">
      <c r="A208">
        <v>22</v>
      </c>
      <c r="B208" s="110">
        <f t="shared" si="8"/>
        <v>426.8767998868019</v>
      </c>
      <c r="C208" s="110">
        <f>A208*Sheet1!D29</f>
        <v>264</v>
      </c>
      <c r="E208" s="110">
        <f t="shared" si="7"/>
        <v>162.87679988680188</v>
      </c>
      <c r="O208" s="111">
        <f>Sheet1!F67</f>
        <v>0.33652231381570635</v>
      </c>
    </row>
    <row r="209" spans="1:15" ht="12.75">
      <c r="A209">
        <v>22.5</v>
      </c>
      <c r="B209" s="110">
        <f t="shared" si="8"/>
        <v>440.36442136920135</v>
      </c>
      <c r="C209" s="110">
        <f>A209*Sheet1!D29</f>
        <v>270</v>
      </c>
      <c r="E209" s="110">
        <f t="shared" si="7"/>
        <v>170.36442136920135</v>
      </c>
      <c r="O209" s="111">
        <f>Sheet1!F67</f>
        <v>0.33652231381570635</v>
      </c>
    </row>
    <row r="210" spans="1:15" ht="12.75">
      <c r="A210">
        <v>23</v>
      </c>
      <c r="B210" s="110">
        <f t="shared" si="8"/>
        <v>454.0203040085087</v>
      </c>
      <c r="C210" s="110">
        <f>A210*Sheet1!D29</f>
        <v>276</v>
      </c>
      <c r="E210" s="110">
        <f t="shared" si="7"/>
        <v>178.02030400850867</v>
      </c>
      <c r="O210" s="111">
        <f>Sheet1!F67</f>
        <v>0.33652231381570635</v>
      </c>
    </row>
    <row r="211" spans="1:15" ht="12.75">
      <c r="A211">
        <v>23.5</v>
      </c>
      <c r="B211" s="110">
        <f t="shared" si="8"/>
        <v>467.8444478047238</v>
      </c>
      <c r="C211" s="110">
        <f>A211*Sheet1!D29</f>
        <v>282</v>
      </c>
      <c r="E211" s="110">
        <f t="shared" si="7"/>
        <v>185.84444780472384</v>
      </c>
      <c r="O211" s="111">
        <f>Sheet1!F67</f>
        <v>0.33652231381570635</v>
      </c>
    </row>
    <row r="212" spans="1:15" ht="12.75">
      <c r="A212">
        <v>24</v>
      </c>
      <c r="B212" s="110">
        <f t="shared" si="8"/>
        <v>481.8368527578468</v>
      </c>
      <c r="C212" s="110">
        <f>A212*Sheet1!D29</f>
        <v>288</v>
      </c>
      <c r="E212" s="110">
        <f t="shared" si="7"/>
        <v>193.83685275784686</v>
      </c>
      <c r="O212" s="111">
        <f>Sheet1!F67</f>
        <v>0.33652231381570635</v>
      </c>
    </row>
    <row r="213" spans="1:15" ht="12.75">
      <c r="A213">
        <v>24.5</v>
      </c>
      <c r="B213" s="110">
        <f t="shared" si="8"/>
        <v>495.9975188678777</v>
      </c>
      <c r="C213" s="110">
        <f>A213*Sheet1!D29</f>
        <v>294</v>
      </c>
      <c r="E213" s="110">
        <f t="shared" si="7"/>
        <v>201.99751886787774</v>
      </c>
      <c r="O213" s="111">
        <f>Sheet1!F67</f>
        <v>0.33652231381570635</v>
      </c>
    </row>
    <row r="214" spans="1:15" ht="12.75">
      <c r="A214">
        <v>25</v>
      </c>
      <c r="B214" s="110">
        <f t="shared" si="8"/>
        <v>510.3264461348165</v>
      </c>
      <c r="C214" s="110">
        <f>A214*Sheet1!D29</f>
        <v>300</v>
      </c>
      <c r="E214" s="110">
        <f t="shared" si="7"/>
        <v>210.32644613481648</v>
      </c>
      <c r="O214" s="111">
        <f>Sheet1!F67</f>
        <v>0.33652231381570635</v>
      </c>
    </row>
    <row r="215" spans="1:15" ht="12.75">
      <c r="A215">
        <v>25.5</v>
      </c>
      <c r="B215" s="110">
        <f t="shared" si="8"/>
        <v>524.8236345586631</v>
      </c>
      <c r="C215" s="110">
        <f>A215*Sheet1!D29</f>
        <v>306</v>
      </c>
      <c r="E215" s="110">
        <f t="shared" si="7"/>
        <v>218.82363455866306</v>
      </c>
      <c r="O215" s="111">
        <f>Sheet1!F67</f>
        <v>0.33652231381570635</v>
      </c>
    </row>
    <row r="216" spans="1:15" ht="12.75">
      <c r="A216">
        <v>26</v>
      </c>
      <c r="B216" s="110">
        <f t="shared" si="8"/>
        <v>539.4890841394175</v>
      </c>
      <c r="C216" s="110">
        <f>A216*Sheet1!D29</f>
        <v>312</v>
      </c>
      <c r="E216" s="110">
        <f t="shared" si="7"/>
        <v>227.48908413941749</v>
      </c>
      <c r="O216" s="111">
        <f>Sheet1!F67</f>
        <v>0.33652231381570635</v>
      </c>
    </row>
    <row r="217" spans="1:15" ht="12.75">
      <c r="A217">
        <v>26.5</v>
      </c>
      <c r="B217" s="110">
        <f t="shared" si="8"/>
        <v>554.3227948770798</v>
      </c>
      <c r="C217" s="110">
        <f>A217*Sheet1!D29</f>
        <v>318</v>
      </c>
      <c r="E217" s="110">
        <f t="shared" si="7"/>
        <v>236.3227948770798</v>
      </c>
      <c r="O217" s="111">
        <f>Sheet1!F67</f>
        <v>0.33652231381570635</v>
      </c>
    </row>
    <row r="218" spans="1:15" ht="12.75">
      <c r="A218">
        <v>27</v>
      </c>
      <c r="B218" s="110">
        <f t="shared" si="8"/>
        <v>569.3247667716499</v>
      </c>
      <c r="C218" s="110">
        <f>A218*Sheet1!D29</f>
        <v>324</v>
      </c>
      <c r="E218" s="110">
        <f t="shared" si="7"/>
        <v>245.32476677164993</v>
      </c>
      <c r="O218" s="111">
        <f>Sheet1!F67</f>
        <v>0.33652231381570635</v>
      </c>
    </row>
    <row r="219" spans="1:15" ht="12.75">
      <c r="A219">
        <v>27.5</v>
      </c>
      <c r="B219" s="110">
        <f t="shared" si="8"/>
        <v>584.494999823128</v>
      </c>
      <c r="C219" s="110">
        <f>A219*Sheet1!D29</f>
        <v>330</v>
      </c>
      <c r="E219" s="110">
        <f t="shared" si="7"/>
        <v>254.49499982312793</v>
      </c>
      <c r="O219" s="111">
        <f>Sheet1!F67</f>
        <v>0.33652231381570635</v>
      </c>
    </row>
    <row r="220" spans="1:15" ht="12.75">
      <c r="A220">
        <v>28</v>
      </c>
      <c r="B220" s="110">
        <f t="shared" si="8"/>
        <v>599.8334940315137</v>
      </c>
      <c r="C220" s="110">
        <f>A220*Sheet1!D29</f>
        <v>336</v>
      </c>
      <c r="E220" s="110">
        <f t="shared" si="7"/>
        <v>263.8334940315138</v>
      </c>
      <c r="O220" s="111">
        <f>Sheet1!F67</f>
        <v>0.33652231381570635</v>
      </c>
    </row>
    <row r="221" spans="1:15" ht="12.75">
      <c r="A221">
        <v>28.5</v>
      </c>
      <c r="B221" s="110">
        <f t="shared" si="8"/>
        <v>615.3402493968075</v>
      </c>
      <c r="C221" s="110">
        <f>A221*Sheet1!D29</f>
        <v>342</v>
      </c>
      <c r="E221" s="110">
        <f t="shared" si="7"/>
        <v>273.3402493968075</v>
      </c>
      <c r="O221" s="111">
        <f>Sheet1!F67</f>
        <v>0.33652231381570635</v>
      </c>
    </row>
    <row r="222" spans="1:15" ht="12.75">
      <c r="A222">
        <v>29</v>
      </c>
      <c r="B222" s="110">
        <f t="shared" si="8"/>
        <v>631.015265919009</v>
      </c>
      <c r="C222" s="110">
        <f>A222*Sheet1!D29</f>
        <v>348</v>
      </c>
      <c r="E222" s="110">
        <f t="shared" si="7"/>
        <v>283.01526591900904</v>
      </c>
      <c r="O222" s="111">
        <f>Sheet1!F67</f>
        <v>0.33652231381570635</v>
      </c>
    </row>
    <row r="223" spans="1:15" ht="12.75">
      <c r="A223">
        <v>29.5</v>
      </c>
      <c r="B223" s="110">
        <f t="shared" si="8"/>
        <v>646.8585435981184</v>
      </c>
      <c r="C223" s="110">
        <f>A223*Sheet1!D29</f>
        <v>354</v>
      </c>
      <c r="E223" s="110">
        <f t="shared" si="7"/>
        <v>292.85854359811844</v>
      </c>
      <c r="O223" s="111">
        <f>Sheet1!F67</f>
        <v>0.33652231381570635</v>
      </c>
    </row>
    <row r="224" spans="1:15" ht="12.75">
      <c r="A224">
        <v>30</v>
      </c>
      <c r="B224" s="110">
        <f t="shared" si="8"/>
        <v>662.8700824341357</v>
      </c>
      <c r="C224" s="110">
        <f>A224*Sheet1!D29</f>
        <v>360</v>
      </c>
      <c r="E224" s="110">
        <f t="shared" si="7"/>
        <v>302.8700824341357</v>
      </c>
      <c r="O224" s="111">
        <f>Sheet1!F67</f>
        <v>0.33652231381570635</v>
      </c>
    </row>
    <row r="225" spans="1:15" ht="12.75">
      <c r="A225">
        <v>30.5</v>
      </c>
      <c r="B225" s="110">
        <f t="shared" si="8"/>
        <v>679.0498824270608</v>
      </c>
      <c r="C225" s="110">
        <f>A225*Sheet1!D29</f>
        <v>366</v>
      </c>
      <c r="E225" s="110">
        <f t="shared" si="7"/>
        <v>313.0498824270608</v>
      </c>
      <c r="O225" s="111">
        <f>Sheet1!F67</f>
        <v>0.33652231381570635</v>
      </c>
    </row>
    <row r="226" spans="1:15" ht="12.75">
      <c r="A226">
        <v>31</v>
      </c>
      <c r="B226" s="110">
        <f t="shared" si="8"/>
        <v>695.3979435768938</v>
      </c>
      <c r="C226" s="110">
        <f>A226*Sheet1!D29</f>
        <v>372</v>
      </c>
      <c r="E226" s="110">
        <f t="shared" si="7"/>
        <v>323.3979435768938</v>
      </c>
      <c r="O226" s="111">
        <f>Sheet1!F67</f>
        <v>0.33652231381570635</v>
      </c>
    </row>
    <row r="227" spans="1:15" ht="12.75">
      <c r="A227">
        <v>31.5</v>
      </c>
      <c r="B227" s="110">
        <f t="shared" si="8"/>
        <v>711.9142658836347</v>
      </c>
      <c r="C227" s="110">
        <f>A227*Sheet1!D29</f>
        <v>378</v>
      </c>
      <c r="E227" s="110">
        <f t="shared" si="7"/>
        <v>333.91426588363464</v>
      </c>
      <c r="O227" s="111">
        <f>Sheet1!F67</f>
        <v>0.33652231381570635</v>
      </c>
    </row>
    <row r="228" spans="1:15" ht="12.75">
      <c r="A228">
        <v>32</v>
      </c>
      <c r="B228" s="110">
        <f t="shared" si="8"/>
        <v>728.5988493472832</v>
      </c>
      <c r="C228" s="110">
        <f>A228*Sheet1!D29</f>
        <v>384</v>
      </c>
      <c r="E228" s="110">
        <f t="shared" si="7"/>
        <v>344.5988493472833</v>
      </c>
      <c r="O228" s="111">
        <f>Sheet1!F67</f>
        <v>0.33652231381570635</v>
      </c>
    </row>
    <row r="229" spans="1:15" ht="12.75">
      <c r="A229">
        <v>32.5</v>
      </c>
      <c r="B229" s="110">
        <f t="shared" si="8"/>
        <v>745.4516939678399</v>
      </c>
      <c r="C229" s="110">
        <f>A229*Sheet1!D29</f>
        <v>390</v>
      </c>
      <c r="E229" s="110">
        <f t="shared" si="7"/>
        <v>355.45169396783984</v>
      </c>
      <c r="O229" s="111">
        <f>Sheet1!F67</f>
        <v>0.33652231381570635</v>
      </c>
    </row>
    <row r="230" spans="1:15" ht="12.75">
      <c r="A230">
        <v>33</v>
      </c>
      <c r="B230" s="110">
        <f t="shared" si="8"/>
        <v>762.4727997453042</v>
      </c>
      <c r="C230" s="110">
        <f>A230*Sheet1!D29</f>
        <v>396</v>
      </c>
      <c r="E230" s="110">
        <f t="shared" si="7"/>
        <v>366.4727997453042</v>
      </c>
      <c r="O230" s="111">
        <f>Sheet1!F67</f>
        <v>0.33652231381570635</v>
      </c>
    </row>
    <row r="231" spans="1:15" ht="12.75">
      <c r="A231">
        <v>33.5</v>
      </c>
      <c r="B231" s="110">
        <f t="shared" si="8"/>
        <v>779.6621666796764</v>
      </c>
      <c r="C231" s="110">
        <f>A231*Sheet1!D29</f>
        <v>402</v>
      </c>
      <c r="E231" s="110">
        <f t="shared" si="7"/>
        <v>377.66216667967643</v>
      </c>
      <c r="O231" s="111">
        <f>Sheet1!F67</f>
        <v>0.33652231381570635</v>
      </c>
    </row>
    <row r="232" spans="1:15" ht="12.75">
      <c r="A232">
        <v>34</v>
      </c>
      <c r="B232" s="110">
        <f t="shared" si="8"/>
        <v>797.0197947709565</v>
      </c>
      <c r="C232" s="110">
        <f>A232*Sheet1!D29</f>
        <v>408</v>
      </c>
      <c r="E232" s="110">
        <f t="shared" si="7"/>
        <v>389.01979477095654</v>
      </c>
      <c r="O232" s="111">
        <f>Sheet1!F67</f>
        <v>0.33652231381570635</v>
      </c>
    </row>
    <row r="233" spans="1:15" ht="12.75">
      <c r="A233">
        <v>34.5</v>
      </c>
      <c r="B233" s="110">
        <f t="shared" si="8"/>
        <v>814.5456840191445</v>
      </c>
      <c r="C233" s="110">
        <f>A233*Sheet1!D29</f>
        <v>414</v>
      </c>
      <c r="E233" s="110">
        <f t="shared" si="7"/>
        <v>400.54568401914446</v>
      </c>
      <c r="O233" s="111">
        <f>Sheet1!F67</f>
        <v>0.33652231381570635</v>
      </c>
    </row>
    <row r="234" spans="1:15" ht="12.75">
      <c r="A234">
        <v>35</v>
      </c>
      <c r="B234" s="110">
        <f t="shared" si="8"/>
        <v>832.2398344242403</v>
      </c>
      <c r="C234" s="110">
        <f>A234*Sheet1!D29</f>
        <v>420</v>
      </c>
      <c r="E234" s="110">
        <f t="shared" si="7"/>
        <v>412.23983442424026</v>
      </c>
      <c r="O234" s="111">
        <f>Sheet1!F67</f>
        <v>0.33652231381570635</v>
      </c>
    </row>
    <row r="235" spans="1:15" ht="12.75">
      <c r="A235">
        <v>35.5</v>
      </c>
      <c r="B235" s="110">
        <f t="shared" si="8"/>
        <v>850.1022459862439</v>
      </c>
      <c r="C235" s="110">
        <f>A235*Sheet1!D29</f>
        <v>426</v>
      </c>
      <c r="E235" s="110">
        <f t="shared" si="7"/>
        <v>424.10224598624393</v>
      </c>
      <c r="O235" s="111">
        <f>Sheet1!F67</f>
        <v>0.33652231381570635</v>
      </c>
    </row>
    <row r="236" spans="1:15" ht="12.75">
      <c r="A236">
        <v>36</v>
      </c>
      <c r="B236" s="110">
        <f t="shared" si="8"/>
        <v>868.1329187051554</v>
      </c>
      <c r="C236" s="110">
        <f>A236*Sheet1!D29</f>
        <v>432</v>
      </c>
      <c r="E236" s="110">
        <f t="shared" si="7"/>
        <v>436.1329187051554</v>
      </c>
      <c r="O236" s="111">
        <f>Sheet1!F67</f>
        <v>0.33652231381570635</v>
      </c>
    </row>
    <row r="237" spans="1:15" ht="12.75">
      <c r="A237">
        <v>36.5</v>
      </c>
      <c r="B237" s="110">
        <f t="shared" si="8"/>
        <v>886.3318525809748</v>
      </c>
      <c r="C237" s="110">
        <f>A237*Sheet1!D29</f>
        <v>438</v>
      </c>
      <c r="E237" s="110">
        <f t="shared" si="7"/>
        <v>448.3318525809748</v>
      </c>
      <c r="O237" s="111">
        <f>Sheet1!F67</f>
        <v>0.33652231381570635</v>
      </c>
    </row>
    <row r="238" spans="1:15" ht="12.75">
      <c r="A238">
        <v>37</v>
      </c>
      <c r="B238" s="110">
        <f t="shared" si="8"/>
        <v>904.6990476137021</v>
      </c>
      <c r="C238" s="110">
        <f>A238*Sheet1!D29</f>
        <v>444</v>
      </c>
      <c r="E238" s="110">
        <f t="shared" si="7"/>
        <v>460.699047613702</v>
      </c>
      <c r="O238" s="111">
        <f>Sheet1!F67</f>
        <v>0.33652231381570635</v>
      </c>
    </row>
    <row r="239" spans="1:15" ht="12.75">
      <c r="A239">
        <v>37.5</v>
      </c>
      <c r="B239" s="110">
        <f t="shared" si="8"/>
        <v>923.234503803337</v>
      </c>
      <c r="C239" s="110">
        <f>A239*Sheet1!D29</f>
        <v>450</v>
      </c>
      <c r="E239" s="110">
        <f t="shared" si="7"/>
        <v>473.2345038033371</v>
      </c>
      <c r="O239" s="111">
        <f>Sheet1!F67</f>
        <v>0.33652231381570635</v>
      </c>
    </row>
    <row r="240" spans="1:15" ht="12.75">
      <c r="A240">
        <v>38</v>
      </c>
      <c r="B240" s="110">
        <f t="shared" si="8"/>
        <v>941.93822114988</v>
      </c>
      <c r="C240" s="110">
        <f>A240*Sheet1!D29</f>
        <v>456</v>
      </c>
      <c r="E240" s="110">
        <f t="shared" si="7"/>
        <v>485.93822114987995</v>
      </c>
      <c r="O240" s="111">
        <f>Sheet1!F67</f>
        <v>0.33652231381570635</v>
      </c>
    </row>
    <row r="241" spans="1:15" ht="12.75">
      <c r="A241">
        <v>38.5</v>
      </c>
      <c r="B241" s="110">
        <f t="shared" si="8"/>
        <v>960.8101996533308</v>
      </c>
      <c r="C241" s="110">
        <f>A241*Sheet1!D29</f>
        <v>462</v>
      </c>
      <c r="E241" s="110">
        <f t="shared" si="7"/>
        <v>498.81019965333076</v>
      </c>
      <c r="O241" s="111">
        <f>Sheet1!F67</f>
        <v>0.33652231381570635</v>
      </c>
    </row>
    <row r="242" spans="1:15" ht="12.75">
      <c r="A242">
        <v>39</v>
      </c>
      <c r="B242" s="110">
        <f t="shared" si="8"/>
        <v>979.8504393136893</v>
      </c>
      <c r="C242" s="110">
        <f>A242*Sheet1!D29</f>
        <v>468</v>
      </c>
      <c r="E242" s="110">
        <f t="shared" si="7"/>
        <v>511.8504393136894</v>
      </c>
      <c r="O242" s="111">
        <f>Sheet1!F67</f>
        <v>0.33652231381570635</v>
      </c>
    </row>
    <row r="243" spans="1:15" ht="12.75">
      <c r="A243">
        <v>39.5</v>
      </c>
      <c r="B243" s="110">
        <f t="shared" si="8"/>
        <v>999.0589401309559</v>
      </c>
      <c r="C243" s="110">
        <f>A243*Sheet1!D29</f>
        <v>474</v>
      </c>
      <c r="E243" s="110">
        <f t="shared" si="7"/>
        <v>525.0589401309559</v>
      </c>
      <c r="O243" s="111">
        <f>Sheet1!F67</f>
        <v>0.33652231381570635</v>
      </c>
    </row>
    <row r="244" spans="1:15" ht="12.75">
      <c r="A244">
        <v>40</v>
      </c>
      <c r="B244" s="110">
        <f t="shared" si="8"/>
        <v>1018.4357021051302</v>
      </c>
      <c r="C244" s="110">
        <f>A244*Sheet1!D29</f>
        <v>480</v>
      </c>
      <c r="E244" s="110">
        <f t="shared" si="7"/>
        <v>538.4357021051302</v>
      </c>
      <c r="O244" s="111">
        <f>Sheet1!F67</f>
        <v>0.33652231381570635</v>
      </c>
    </row>
    <row r="245" spans="1:15" ht="12.75">
      <c r="A245">
        <v>40.5</v>
      </c>
      <c r="B245" s="110">
        <f t="shared" si="8"/>
        <v>1037.9807252362125</v>
      </c>
      <c r="C245" s="110">
        <f>A245*Sheet1!D29</f>
        <v>486</v>
      </c>
      <c r="E245" s="110">
        <f t="shared" si="7"/>
        <v>551.9807252362124</v>
      </c>
      <c r="O245" s="111">
        <f>Sheet1!F67</f>
        <v>0.33652231381570635</v>
      </c>
    </row>
    <row r="246" spans="1:15" ht="12.75">
      <c r="A246">
        <v>41</v>
      </c>
      <c r="B246" s="110">
        <f t="shared" si="8"/>
        <v>1057.6940095242023</v>
      </c>
      <c r="C246" s="110">
        <f>A246*Sheet1!D29</f>
        <v>492</v>
      </c>
      <c r="E246" s="110">
        <f t="shared" si="7"/>
        <v>565.6940095242023</v>
      </c>
      <c r="O246" s="111">
        <f>Sheet1!F67</f>
        <v>0.33652231381570635</v>
      </c>
    </row>
    <row r="247" spans="1:15" ht="12.75">
      <c r="A247">
        <v>41.5</v>
      </c>
      <c r="B247" s="110">
        <f t="shared" si="8"/>
        <v>1077.5755549691003</v>
      </c>
      <c r="C247" s="110">
        <f>A247*Sheet1!D29</f>
        <v>498</v>
      </c>
      <c r="E247" s="110">
        <f t="shared" si="7"/>
        <v>579.5755549691003</v>
      </c>
      <c r="O247" s="111">
        <f>Sheet1!F67</f>
        <v>0.33652231381570635</v>
      </c>
    </row>
    <row r="248" spans="1:15" ht="12.75">
      <c r="A248">
        <v>42</v>
      </c>
      <c r="B248" s="110">
        <f t="shared" si="8"/>
        <v>1097.625361570906</v>
      </c>
      <c r="C248" s="110">
        <f>A248*Sheet1!D29</f>
        <v>504</v>
      </c>
      <c r="E248" s="110">
        <f t="shared" si="7"/>
        <v>593.625361570906</v>
      </c>
      <c r="O248" s="111">
        <f>Sheet1!F67</f>
        <v>0.33652231381570635</v>
      </c>
    </row>
    <row r="249" spans="1:15" ht="12.75">
      <c r="A249">
        <v>42.5</v>
      </c>
      <c r="B249" s="110">
        <f t="shared" si="8"/>
        <v>1117.8434293296195</v>
      </c>
      <c r="C249" s="110">
        <f>A249*Sheet1!D29</f>
        <v>510</v>
      </c>
      <c r="E249" s="110">
        <f t="shared" si="7"/>
        <v>607.8434293296197</v>
      </c>
      <c r="O249" s="111">
        <f>Sheet1!F67</f>
        <v>0.33652231381570635</v>
      </c>
    </row>
    <row r="250" spans="1:15" ht="12.75">
      <c r="A250">
        <v>43</v>
      </c>
      <c r="B250" s="110">
        <f t="shared" si="8"/>
        <v>1138.229758245241</v>
      </c>
      <c r="C250" s="110">
        <f>A250*Sheet1!D29</f>
        <v>516</v>
      </c>
      <c r="E250" s="110">
        <f t="shared" si="7"/>
        <v>622.2297582452411</v>
      </c>
      <c r="O250" s="111">
        <f>Sheet1!F67</f>
        <v>0.33652231381570635</v>
      </c>
    </row>
    <row r="251" spans="1:15" ht="12.75">
      <c r="A251">
        <v>43.5</v>
      </c>
      <c r="B251" s="110">
        <f t="shared" si="8"/>
        <v>1158.7843483177703</v>
      </c>
      <c r="C251" s="110">
        <f>A251*Sheet1!D29</f>
        <v>522</v>
      </c>
      <c r="E251" s="110">
        <f t="shared" si="7"/>
        <v>636.7843483177703</v>
      </c>
      <c r="O251" s="111">
        <f>Sheet1!F67</f>
        <v>0.33652231381570635</v>
      </c>
    </row>
    <row r="252" spans="1:15" ht="12.75">
      <c r="A252">
        <v>44</v>
      </c>
      <c r="B252" s="110">
        <f t="shared" si="8"/>
        <v>1179.5071995472076</v>
      </c>
      <c r="C252" s="110">
        <f>A252*Sheet1!D29</f>
        <v>528</v>
      </c>
      <c r="E252" s="110">
        <f t="shared" si="7"/>
        <v>651.5071995472075</v>
      </c>
      <c r="O252" s="111">
        <f>Sheet1!F67</f>
        <v>0.33652231381570635</v>
      </c>
    </row>
    <row r="253" spans="1:15" ht="12.75">
      <c r="A253">
        <v>44.5</v>
      </c>
      <c r="B253" s="110">
        <f t="shared" si="8"/>
        <v>1200.3983119335526</v>
      </c>
      <c r="C253" s="110">
        <f>A253*Sheet1!D29</f>
        <v>534</v>
      </c>
      <c r="E253" s="110">
        <f t="shared" si="7"/>
        <v>666.3983119335525</v>
      </c>
      <c r="O253" s="111">
        <f>Sheet1!F67</f>
        <v>0.33652231381570635</v>
      </c>
    </row>
    <row r="254" spans="1:15" ht="12.75">
      <c r="A254">
        <v>45</v>
      </c>
      <c r="B254" s="110">
        <f t="shared" si="8"/>
        <v>1221.4576854768054</v>
      </c>
      <c r="C254" s="110">
        <f>A254*Sheet1!D29</f>
        <v>540</v>
      </c>
      <c r="E254" s="110">
        <f t="shared" si="7"/>
        <v>681.4576854768054</v>
      </c>
      <c r="O254" s="111">
        <f>Sheet1!F67</f>
        <v>0.33652231381570635</v>
      </c>
    </row>
    <row r="255" spans="1:15" ht="12.75">
      <c r="A255">
        <v>45.5</v>
      </c>
      <c r="B255" s="110">
        <f t="shared" si="8"/>
        <v>1242.6853201769661</v>
      </c>
      <c r="C255" s="110">
        <f>A255*Sheet1!D29</f>
        <v>546</v>
      </c>
      <c r="E255" s="110">
        <f t="shared" si="7"/>
        <v>696.6853201769661</v>
      </c>
      <c r="O255" s="111">
        <f>Sheet1!F67</f>
        <v>0.33652231381570635</v>
      </c>
    </row>
    <row r="256" spans="1:15" ht="12.75">
      <c r="A256">
        <v>46</v>
      </c>
      <c r="B256" s="110">
        <f t="shared" si="8"/>
        <v>1264.0812160340347</v>
      </c>
      <c r="C256" s="110">
        <f>A256*Sheet1!D29</f>
        <v>552</v>
      </c>
      <c r="E256" s="110">
        <f t="shared" si="7"/>
        <v>712.0812160340347</v>
      </c>
      <c r="O256" s="111">
        <f>Sheet1!F67</f>
        <v>0.33652231381570635</v>
      </c>
    </row>
    <row r="257" spans="1:15" ht="12.75">
      <c r="A257">
        <v>46.5</v>
      </c>
      <c r="B257" s="110">
        <f t="shared" si="8"/>
        <v>1285.6453730480112</v>
      </c>
      <c r="C257" s="110">
        <f>A257*Sheet1!D29</f>
        <v>558</v>
      </c>
      <c r="E257" s="110">
        <f t="shared" si="7"/>
        <v>727.645373048011</v>
      </c>
      <c r="O257" s="111">
        <f>Sheet1!F67</f>
        <v>0.33652231381570635</v>
      </c>
    </row>
    <row r="258" spans="1:15" ht="12.75">
      <c r="A258">
        <v>47</v>
      </c>
      <c r="B258" s="110">
        <f t="shared" si="8"/>
        <v>1307.3777912188953</v>
      </c>
      <c r="C258" s="110">
        <f>A258*Sheet1!D29</f>
        <v>564</v>
      </c>
      <c r="E258" s="110">
        <f t="shared" si="7"/>
        <v>743.3777912188954</v>
      </c>
      <c r="O258" s="111">
        <f>Sheet1!F67</f>
        <v>0.33652231381570635</v>
      </c>
    </row>
    <row r="259" spans="1:15" ht="12.75">
      <c r="A259">
        <v>47.5</v>
      </c>
      <c r="B259" s="110">
        <f t="shared" si="8"/>
        <v>1329.2784705466875</v>
      </c>
      <c r="C259" s="110">
        <f>A259*Sheet1!D29</f>
        <v>570</v>
      </c>
      <c r="E259" s="110">
        <f t="shared" si="7"/>
        <v>759.2784705466875</v>
      </c>
      <c r="O259" s="111">
        <f>Sheet1!F67</f>
        <v>0.33652231381570635</v>
      </c>
    </row>
    <row r="260" spans="1:15" ht="12.75">
      <c r="A260">
        <v>48</v>
      </c>
      <c r="B260" s="110">
        <f t="shared" si="8"/>
        <v>1351.3474110313873</v>
      </c>
      <c r="C260" s="110">
        <f>A260*Sheet1!D29</f>
        <v>576</v>
      </c>
      <c r="E260" s="110">
        <f t="shared" si="7"/>
        <v>775.3474110313874</v>
      </c>
      <c r="O260" s="111">
        <f>Sheet1!F67</f>
        <v>0.33652231381570635</v>
      </c>
    </row>
    <row r="261" spans="1:15" ht="12.75">
      <c r="A261">
        <v>48.5</v>
      </c>
      <c r="B261" s="110">
        <f t="shared" si="8"/>
        <v>1373.5846126729953</v>
      </c>
      <c r="C261" s="110">
        <f>A261*Sheet1!D29</f>
        <v>582</v>
      </c>
      <c r="E261" s="110">
        <f t="shared" si="7"/>
        <v>791.5846126729953</v>
      </c>
      <c r="O261" s="111">
        <f>Sheet1!F67</f>
        <v>0.33652231381570635</v>
      </c>
    </row>
    <row r="262" spans="1:15" ht="12.75">
      <c r="A262">
        <v>49</v>
      </c>
      <c r="B262" s="110">
        <f t="shared" si="8"/>
        <v>1395.9900754715109</v>
      </c>
      <c r="C262" s="110">
        <f>A262*Sheet1!D29</f>
        <v>588</v>
      </c>
      <c r="E262" s="110">
        <f aca="true" t="shared" si="9" ref="E262:E325">(A262*A262)*O262</f>
        <v>807.990075471511</v>
      </c>
      <c r="O262" s="111">
        <f>Sheet1!F67</f>
        <v>0.33652231381570635</v>
      </c>
    </row>
    <row r="263" spans="1:15" ht="12.75">
      <c r="A263">
        <v>49.5</v>
      </c>
      <c r="B263" s="110">
        <f t="shared" si="8"/>
        <v>1418.5637994269346</v>
      </c>
      <c r="C263" s="110">
        <f>A263*Sheet1!D29</f>
        <v>594</v>
      </c>
      <c r="E263" s="110">
        <f t="shared" si="9"/>
        <v>824.5637994269345</v>
      </c>
      <c r="O263" s="111">
        <f>Sheet1!F67</f>
        <v>0.33652231381570635</v>
      </c>
    </row>
    <row r="264" spans="1:15" ht="12.75">
      <c r="A264">
        <v>50</v>
      </c>
      <c r="B264" s="110">
        <f aca="true" t="shared" si="10" ref="B264:B327">C264+E264</f>
        <v>1441.305784539266</v>
      </c>
      <c r="C264" s="110">
        <f>A264*Sheet1!D29</f>
        <v>600</v>
      </c>
      <c r="E264" s="110">
        <f t="shared" si="9"/>
        <v>841.3057845392659</v>
      </c>
      <c r="O264" s="111">
        <f>Sheet1!F67</f>
        <v>0.33652231381570635</v>
      </c>
    </row>
    <row r="265" spans="1:15" ht="12.75">
      <c r="A265">
        <v>51</v>
      </c>
      <c r="B265" s="110">
        <f t="shared" si="10"/>
        <v>1487.2945382346522</v>
      </c>
      <c r="C265" s="110">
        <f>A265*Sheet1!D29</f>
        <v>612</v>
      </c>
      <c r="E265" s="110">
        <f t="shared" si="9"/>
        <v>875.2945382346522</v>
      </c>
      <c r="O265" s="111">
        <f>Sheet1!F67</f>
        <v>0.33652231381570635</v>
      </c>
    </row>
    <row r="266" spans="1:15" ht="12.75">
      <c r="A266">
        <v>52</v>
      </c>
      <c r="B266" s="110">
        <f t="shared" si="10"/>
        <v>1533.95633655767</v>
      </c>
      <c r="C266" s="110">
        <f>A266*Sheet1!D29</f>
        <v>624</v>
      </c>
      <c r="E266" s="110">
        <f t="shared" si="9"/>
        <v>909.9563365576699</v>
      </c>
      <c r="O266" s="111">
        <f>Sheet1!F67</f>
        <v>0.33652231381570635</v>
      </c>
    </row>
    <row r="267" spans="1:15" ht="12.75">
      <c r="A267">
        <v>53</v>
      </c>
      <c r="B267" s="110">
        <f t="shared" si="10"/>
        <v>1581.2911795083191</v>
      </c>
      <c r="C267" s="110">
        <f>A267*Sheet1!D29</f>
        <v>636</v>
      </c>
      <c r="E267" s="110">
        <f t="shared" si="9"/>
        <v>945.2911795083191</v>
      </c>
      <c r="O267" s="111">
        <f>Sheet1!F67</f>
        <v>0.33652231381570635</v>
      </c>
    </row>
    <row r="268" spans="1:15" ht="12.75">
      <c r="A268">
        <v>54</v>
      </c>
      <c r="B268" s="110">
        <f t="shared" si="10"/>
        <v>1629.2990670865997</v>
      </c>
      <c r="C268" s="110">
        <f>A268*Sheet1!D29</f>
        <v>648</v>
      </c>
      <c r="E268" s="110">
        <f t="shared" si="9"/>
        <v>981.2990670865997</v>
      </c>
      <c r="O268" s="111">
        <f>Sheet1!F67</f>
        <v>0.33652231381570635</v>
      </c>
    </row>
    <row r="269" spans="1:15" ht="12.75">
      <c r="A269">
        <v>55</v>
      </c>
      <c r="B269" s="110">
        <f t="shared" si="10"/>
        <v>1677.9799992925118</v>
      </c>
      <c r="C269" s="110">
        <f>A269*Sheet1!D29</f>
        <v>660</v>
      </c>
      <c r="E269" s="110">
        <f t="shared" si="9"/>
        <v>1017.9799992925117</v>
      </c>
      <c r="O269" s="111">
        <f>Sheet1!F67</f>
        <v>0.33652231381570635</v>
      </c>
    </row>
    <row r="270" spans="1:15" ht="12.75">
      <c r="A270">
        <v>56</v>
      </c>
      <c r="B270" s="110">
        <f t="shared" si="10"/>
        <v>1727.3339761260552</v>
      </c>
      <c r="C270" s="110">
        <f>A270*Sheet1!D29</f>
        <v>672</v>
      </c>
      <c r="E270" s="110">
        <f t="shared" si="9"/>
        <v>1055.3339761260552</v>
      </c>
      <c r="O270" s="111">
        <f>Sheet1!F67</f>
        <v>0.33652231381570635</v>
      </c>
    </row>
    <row r="271" spans="1:15" ht="12.75">
      <c r="A271">
        <v>57</v>
      </c>
      <c r="B271" s="110">
        <f t="shared" si="10"/>
        <v>1777.36099758723</v>
      </c>
      <c r="C271" s="110">
        <f>A271*Sheet1!D29</f>
        <v>684</v>
      </c>
      <c r="E271" s="110">
        <f t="shared" si="9"/>
        <v>1093.36099758723</v>
      </c>
      <c r="O271" s="111">
        <f>Sheet1!F67</f>
        <v>0.33652231381570635</v>
      </c>
    </row>
    <row r="272" spans="1:15" ht="12.75">
      <c r="A272">
        <v>58</v>
      </c>
      <c r="B272" s="110">
        <f t="shared" si="10"/>
        <v>1828.0610636760362</v>
      </c>
      <c r="C272" s="110">
        <f>A272*Sheet1!D29</f>
        <v>696</v>
      </c>
      <c r="E272" s="110">
        <f t="shared" si="9"/>
        <v>1132.0610636760362</v>
      </c>
      <c r="O272" s="111">
        <f>Sheet1!F67</f>
        <v>0.33652231381570635</v>
      </c>
    </row>
    <row r="273" spans="1:15" ht="12.75">
      <c r="A273">
        <v>59</v>
      </c>
      <c r="B273" s="110">
        <f t="shared" si="10"/>
        <v>1879.4341743924738</v>
      </c>
      <c r="C273" s="110">
        <f>A273*Sheet1!D29</f>
        <v>708</v>
      </c>
      <c r="E273" s="110">
        <f t="shared" si="9"/>
        <v>1171.4341743924738</v>
      </c>
      <c r="O273" s="111">
        <f>Sheet1!F67</f>
        <v>0.33652231381570635</v>
      </c>
    </row>
    <row r="274" spans="1:15" ht="12.75">
      <c r="A274">
        <v>60</v>
      </c>
      <c r="B274" s="110">
        <f t="shared" si="10"/>
        <v>1931.480329736543</v>
      </c>
      <c r="C274" s="110">
        <f>A274*Sheet1!D29</f>
        <v>720</v>
      </c>
      <c r="E274" s="110">
        <f t="shared" si="9"/>
        <v>1211.480329736543</v>
      </c>
      <c r="O274" s="111">
        <f>Sheet1!F67</f>
        <v>0.33652231381570635</v>
      </c>
    </row>
    <row r="275" spans="1:15" ht="12.75">
      <c r="A275">
        <v>61</v>
      </c>
      <c r="B275" s="110">
        <f t="shared" si="10"/>
        <v>1984.1995297082433</v>
      </c>
      <c r="C275" s="110">
        <f>A275*Sheet1!D29</f>
        <v>732</v>
      </c>
      <c r="E275" s="110">
        <f t="shared" si="9"/>
        <v>1252.1995297082433</v>
      </c>
      <c r="O275" s="111">
        <f>Sheet1!F67</f>
        <v>0.33652231381570635</v>
      </c>
    </row>
    <row r="276" spans="1:15" ht="12.75">
      <c r="A276">
        <v>62</v>
      </c>
      <c r="B276" s="110">
        <f t="shared" si="10"/>
        <v>2037.5917743075752</v>
      </c>
      <c r="C276" s="110">
        <f>A276*Sheet1!D29</f>
        <v>744</v>
      </c>
      <c r="E276" s="110">
        <f t="shared" si="9"/>
        <v>1293.5917743075752</v>
      </c>
      <c r="O276" s="111">
        <f>Sheet1!F67</f>
        <v>0.33652231381570635</v>
      </c>
    </row>
    <row r="277" spans="1:15" ht="12.75">
      <c r="A277">
        <v>63</v>
      </c>
      <c r="B277" s="110">
        <f t="shared" si="10"/>
        <v>2091.657063534539</v>
      </c>
      <c r="C277" s="110">
        <f>A277*Sheet1!D29</f>
        <v>756</v>
      </c>
      <c r="E277" s="110">
        <f t="shared" si="9"/>
        <v>1335.6570635345386</v>
      </c>
      <c r="O277" s="111">
        <f>Sheet1!F67</f>
        <v>0.33652231381570635</v>
      </c>
    </row>
    <row r="278" spans="1:15" ht="12.75">
      <c r="A278">
        <v>64</v>
      </c>
      <c r="B278" s="110">
        <f t="shared" si="10"/>
        <v>2146.395397389133</v>
      </c>
      <c r="C278" s="110">
        <f>A278*Sheet1!D29</f>
        <v>768</v>
      </c>
      <c r="E278" s="110">
        <f t="shared" si="9"/>
        <v>1378.3953973891332</v>
      </c>
      <c r="O278" s="111">
        <f>Sheet1!F67</f>
        <v>0.33652231381570635</v>
      </c>
    </row>
    <row r="279" spans="1:15" ht="12.75">
      <c r="A279">
        <v>65</v>
      </c>
      <c r="B279" s="110">
        <f t="shared" si="10"/>
        <v>2201.8067758713596</v>
      </c>
      <c r="C279" s="110">
        <f>A279*Sheet1!D29</f>
        <v>780</v>
      </c>
      <c r="E279" s="110">
        <f t="shared" si="9"/>
        <v>1421.8067758713594</v>
      </c>
      <c r="O279" s="111">
        <f>Sheet1!F67</f>
        <v>0.33652231381570635</v>
      </c>
    </row>
    <row r="280" spans="1:15" ht="12.75">
      <c r="A280">
        <v>66</v>
      </c>
      <c r="B280" s="110">
        <f t="shared" si="10"/>
        <v>2257.891198981217</v>
      </c>
      <c r="C280" s="110">
        <f>A280*Sheet1!D29</f>
        <v>792</v>
      </c>
      <c r="E280" s="110">
        <f t="shared" si="9"/>
        <v>1465.8911989812168</v>
      </c>
      <c r="O280" s="111">
        <f>Sheet1!F67</f>
        <v>0.33652231381570635</v>
      </c>
    </row>
    <row r="281" spans="1:15" ht="12.75">
      <c r="A281">
        <v>67</v>
      </c>
      <c r="B281" s="110">
        <f t="shared" si="10"/>
        <v>2314.6486667187055</v>
      </c>
      <c r="C281" s="110">
        <f>A281*Sheet1!D29</f>
        <v>804</v>
      </c>
      <c r="E281" s="110">
        <f t="shared" si="9"/>
        <v>1510.6486667187057</v>
      </c>
      <c r="O281" s="111">
        <f>Sheet1!F67</f>
        <v>0.33652231381570635</v>
      </c>
    </row>
    <row r="282" spans="1:15" ht="12.75">
      <c r="A282">
        <v>68</v>
      </c>
      <c r="B282" s="110">
        <f t="shared" si="10"/>
        <v>2372.079179083826</v>
      </c>
      <c r="C282" s="110">
        <f>A282*Sheet1!D29</f>
        <v>816</v>
      </c>
      <c r="E282" s="110">
        <f t="shared" si="9"/>
        <v>1556.0791790838261</v>
      </c>
      <c r="O282" s="111">
        <f>Sheet1!F67</f>
        <v>0.33652231381570635</v>
      </c>
    </row>
    <row r="283" spans="1:15" ht="12.75">
      <c r="A283">
        <v>69</v>
      </c>
      <c r="B283" s="110">
        <f t="shared" si="10"/>
        <v>2430.182736076578</v>
      </c>
      <c r="C283" s="110">
        <f>A283*Sheet1!D29</f>
        <v>828</v>
      </c>
      <c r="E283" s="110">
        <f t="shared" si="9"/>
        <v>1602.1827360765778</v>
      </c>
      <c r="O283" s="111">
        <f>Sheet1!F67</f>
        <v>0.33652231381570635</v>
      </c>
    </row>
    <row r="284" spans="1:15" ht="12.75">
      <c r="A284">
        <v>70</v>
      </c>
      <c r="B284" s="110">
        <f t="shared" si="10"/>
        <v>2488.959337696961</v>
      </c>
      <c r="C284" s="110">
        <f>A284*Sheet1!D29</f>
        <v>840</v>
      </c>
      <c r="E284" s="110">
        <f t="shared" si="9"/>
        <v>1648.959337696961</v>
      </c>
      <c r="O284" s="111">
        <f>Sheet1!F67</f>
        <v>0.33652231381570635</v>
      </c>
    </row>
    <row r="285" spans="1:15" ht="12.75">
      <c r="A285">
        <v>71</v>
      </c>
      <c r="B285" s="110">
        <f t="shared" si="10"/>
        <v>2548.4089839449757</v>
      </c>
      <c r="C285" s="110">
        <f>A285*Sheet1!D29</f>
        <v>852</v>
      </c>
      <c r="E285" s="110">
        <f t="shared" si="9"/>
        <v>1696.4089839449757</v>
      </c>
      <c r="O285" s="111">
        <f>Sheet1!F67</f>
        <v>0.33652231381570635</v>
      </c>
    </row>
    <row r="286" spans="1:15" ht="12.75">
      <c r="A286">
        <v>72</v>
      </c>
      <c r="B286" s="110">
        <f t="shared" si="10"/>
        <v>2608.5316748206214</v>
      </c>
      <c r="C286" s="110">
        <f>A286*Sheet1!D29</f>
        <v>864</v>
      </c>
      <c r="E286" s="110">
        <f t="shared" si="9"/>
        <v>1744.5316748206217</v>
      </c>
      <c r="O286" s="111">
        <f>Sheet1!F67</f>
        <v>0.33652231381570635</v>
      </c>
    </row>
    <row r="287" spans="1:15" ht="12.75">
      <c r="A287">
        <v>73</v>
      </c>
      <c r="B287" s="110">
        <f t="shared" si="10"/>
        <v>2669.327410323899</v>
      </c>
      <c r="C287" s="110">
        <f>A287*Sheet1!D29</f>
        <v>876</v>
      </c>
      <c r="E287" s="110">
        <f t="shared" si="9"/>
        <v>1793.3274103238991</v>
      </c>
      <c r="O287" s="111">
        <f>Sheet1!F67</f>
        <v>0.33652231381570635</v>
      </c>
    </row>
    <row r="288" spans="1:15" ht="12.75">
      <c r="A288">
        <v>74</v>
      </c>
      <c r="B288" s="110">
        <f t="shared" si="10"/>
        <v>2730.7961904548083</v>
      </c>
      <c r="C288" s="110">
        <f>A288*Sheet1!D29</f>
        <v>888</v>
      </c>
      <c r="E288" s="110">
        <f t="shared" si="9"/>
        <v>1842.796190454808</v>
      </c>
      <c r="O288" s="111">
        <f>Sheet1!F67</f>
        <v>0.33652231381570635</v>
      </c>
    </row>
    <row r="289" spans="1:15" ht="12.75">
      <c r="A289">
        <v>75</v>
      </c>
      <c r="B289" s="110">
        <f t="shared" si="10"/>
        <v>2792.938015213348</v>
      </c>
      <c r="C289" s="110">
        <f>A289*Sheet1!D29</f>
        <v>900</v>
      </c>
      <c r="E289" s="110">
        <f t="shared" si="9"/>
        <v>1892.9380152133483</v>
      </c>
      <c r="O289" s="111">
        <f>Sheet1!F67</f>
        <v>0.33652231381570635</v>
      </c>
    </row>
    <row r="290" spans="1:15" ht="12.75">
      <c r="A290">
        <v>76</v>
      </c>
      <c r="B290" s="110">
        <f t="shared" si="10"/>
        <v>2855.75288459952</v>
      </c>
      <c r="C290" s="110">
        <f>A290*Sheet1!D29</f>
        <v>912</v>
      </c>
      <c r="E290" s="110">
        <f t="shared" si="9"/>
        <v>1943.7528845995198</v>
      </c>
      <c r="O290" s="111">
        <f>Sheet1!F67</f>
        <v>0.33652231381570635</v>
      </c>
    </row>
    <row r="291" spans="1:15" ht="12.75">
      <c r="A291">
        <v>77</v>
      </c>
      <c r="B291" s="110">
        <f t="shared" si="10"/>
        <v>2919.240798613323</v>
      </c>
      <c r="C291" s="110">
        <f>A291*Sheet1!D29</f>
        <v>924</v>
      </c>
      <c r="E291" s="110">
        <f t="shared" si="9"/>
        <v>1995.240798613323</v>
      </c>
      <c r="O291" s="111">
        <f>Sheet1!F67</f>
        <v>0.33652231381570635</v>
      </c>
    </row>
    <row r="292" spans="1:15" ht="12.75">
      <c r="A292">
        <v>78</v>
      </c>
      <c r="B292" s="110">
        <f t="shared" si="10"/>
        <v>2983.4017572547573</v>
      </c>
      <c r="C292" s="110">
        <f>A292*Sheet1!D29</f>
        <v>936</v>
      </c>
      <c r="E292" s="110">
        <f t="shared" si="9"/>
        <v>2047.4017572547575</v>
      </c>
      <c r="O292" s="111">
        <f>Sheet1!F67</f>
        <v>0.33652231381570635</v>
      </c>
    </row>
    <row r="293" spans="1:15" ht="12.75">
      <c r="A293">
        <v>79</v>
      </c>
      <c r="B293" s="110">
        <f t="shared" si="10"/>
        <v>3048.2357605238235</v>
      </c>
      <c r="C293" s="110">
        <f>A293*Sheet1!D29</f>
        <v>948</v>
      </c>
      <c r="E293" s="110">
        <f t="shared" si="9"/>
        <v>2100.2357605238235</v>
      </c>
      <c r="O293" s="111">
        <f>Sheet1!F67</f>
        <v>0.33652231381570635</v>
      </c>
    </row>
    <row r="294" spans="1:15" ht="12.75">
      <c r="A294">
        <v>80</v>
      </c>
      <c r="B294" s="110">
        <f t="shared" si="10"/>
        <v>3113.7428084205208</v>
      </c>
      <c r="C294" s="110">
        <f>A294*Sheet1!D29</f>
        <v>960</v>
      </c>
      <c r="E294" s="110">
        <f t="shared" si="9"/>
        <v>2153.7428084205208</v>
      </c>
      <c r="O294" s="111">
        <f>Sheet1!F67</f>
        <v>0.33652231381570635</v>
      </c>
    </row>
    <row r="295" spans="1:15" ht="12.75">
      <c r="A295">
        <v>81</v>
      </c>
      <c r="B295" s="110">
        <f t="shared" si="10"/>
        <v>3179.9229009448495</v>
      </c>
      <c r="C295" s="110">
        <f>A295*Sheet1!D29</f>
        <v>972</v>
      </c>
      <c r="E295" s="110">
        <f t="shared" si="9"/>
        <v>2207.9229009448495</v>
      </c>
      <c r="O295" s="111">
        <f>Sheet1!F67</f>
        <v>0.33652231381570635</v>
      </c>
    </row>
    <row r="296" spans="1:15" ht="12.75">
      <c r="A296">
        <v>82</v>
      </c>
      <c r="B296" s="110">
        <f t="shared" si="10"/>
        <v>3246.7760380968093</v>
      </c>
      <c r="C296" s="110">
        <f>A296*Sheet1!D29</f>
        <v>984</v>
      </c>
      <c r="E296" s="110">
        <f t="shared" si="9"/>
        <v>2262.7760380968093</v>
      </c>
      <c r="O296" s="111">
        <f>Sheet1!F67</f>
        <v>0.33652231381570635</v>
      </c>
    </row>
    <row r="297" spans="1:15" ht="12.75">
      <c r="A297">
        <v>83</v>
      </c>
      <c r="B297" s="110">
        <f t="shared" si="10"/>
        <v>3314.302219876401</v>
      </c>
      <c r="C297" s="110">
        <f>A297*Sheet1!D29</f>
        <v>996</v>
      </c>
      <c r="E297" s="110">
        <f t="shared" si="9"/>
        <v>2318.302219876401</v>
      </c>
      <c r="O297" s="111">
        <f>Sheet1!F67</f>
        <v>0.33652231381570635</v>
      </c>
    </row>
    <row r="298" spans="1:15" ht="12.75">
      <c r="A298">
        <v>84</v>
      </c>
      <c r="B298" s="110">
        <f t="shared" si="10"/>
        <v>3382.501446283624</v>
      </c>
      <c r="C298" s="110">
        <f>A298*Sheet1!D29</f>
        <v>1008</v>
      </c>
      <c r="E298" s="110">
        <f t="shared" si="9"/>
        <v>2374.501446283624</v>
      </c>
      <c r="O298" s="111">
        <f>Sheet1!F67</f>
        <v>0.33652231381570635</v>
      </c>
    </row>
    <row r="299" spans="1:15" ht="12.75">
      <c r="A299">
        <v>85</v>
      </c>
      <c r="B299" s="110">
        <f t="shared" si="10"/>
        <v>3451.3737173184786</v>
      </c>
      <c r="C299" s="110">
        <f>A299*Sheet1!D29</f>
        <v>1020</v>
      </c>
      <c r="E299" s="110">
        <f t="shared" si="9"/>
        <v>2431.3737173184786</v>
      </c>
      <c r="O299" s="111">
        <f>Sheet1!F67</f>
        <v>0.33652231381570635</v>
      </c>
    </row>
    <row r="300" spans="1:15" ht="12.75">
      <c r="A300">
        <v>86</v>
      </c>
      <c r="B300" s="110">
        <f t="shared" si="10"/>
        <v>3520.9190329809644</v>
      </c>
      <c r="C300" s="110">
        <f>A300*Sheet1!D29</f>
        <v>1032</v>
      </c>
      <c r="E300" s="110">
        <f t="shared" si="9"/>
        <v>2488.9190329809644</v>
      </c>
      <c r="O300" s="111">
        <f>Sheet1!F67</f>
        <v>0.33652231381570635</v>
      </c>
    </row>
    <row r="301" spans="1:15" ht="12.75">
      <c r="A301">
        <v>87</v>
      </c>
      <c r="B301" s="110">
        <f t="shared" si="10"/>
        <v>3591.1373932710812</v>
      </c>
      <c r="C301" s="110">
        <f>A301*Sheet1!D29</f>
        <v>1044</v>
      </c>
      <c r="E301" s="110">
        <f t="shared" si="9"/>
        <v>2547.1373932710812</v>
      </c>
      <c r="O301" s="111">
        <f>Sheet1!F67</f>
        <v>0.33652231381570635</v>
      </c>
    </row>
    <row r="302" spans="1:15" ht="12.75">
      <c r="A302">
        <v>88</v>
      </c>
      <c r="B302" s="110">
        <f t="shared" si="10"/>
        <v>3662.02879818883</v>
      </c>
      <c r="C302" s="110">
        <f>A302*Sheet1!D29</f>
        <v>1056</v>
      </c>
      <c r="E302" s="110">
        <f t="shared" si="9"/>
        <v>2606.02879818883</v>
      </c>
      <c r="O302" s="111">
        <f>Sheet1!F67</f>
        <v>0.33652231381570635</v>
      </c>
    </row>
    <row r="303" spans="1:15" ht="12.75">
      <c r="A303">
        <v>89</v>
      </c>
      <c r="B303" s="110">
        <f t="shared" si="10"/>
        <v>3733.59324773421</v>
      </c>
      <c r="C303" s="110">
        <f>A303*Sheet1!D29</f>
        <v>1068</v>
      </c>
      <c r="E303" s="110">
        <f t="shared" si="9"/>
        <v>2665.59324773421</v>
      </c>
      <c r="O303" s="111">
        <f>Sheet1!F67</f>
        <v>0.33652231381570635</v>
      </c>
    </row>
    <row r="304" spans="1:15" ht="12.75">
      <c r="A304">
        <v>90</v>
      </c>
      <c r="B304" s="110">
        <f t="shared" si="10"/>
        <v>3805.8307419072216</v>
      </c>
      <c r="C304" s="110">
        <f>A304*Sheet1!D29</f>
        <v>1080</v>
      </c>
      <c r="E304" s="110">
        <f t="shared" si="9"/>
        <v>2725.8307419072216</v>
      </c>
      <c r="O304" s="111">
        <f>Sheet1!F67</f>
        <v>0.33652231381570635</v>
      </c>
    </row>
    <row r="305" spans="1:15" ht="12.75">
      <c r="A305">
        <v>91</v>
      </c>
      <c r="B305" s="110">
        <f t="shared" si="10"/>
        <v>3878.7412807078645</v>
      </c>
      <c r="C305" s="110">
        <f>A305*Sheet1!D29</f>
        <v>1092</v>
      </c>
      <c r="E305" s="110">
        <f t="shared" si="9"/>
        <v>2786.7412807078645</v>
      </c>
      <c r="O305" s="111">
        <f>Sheet1!F67</f>
        <v>0.33652231381570635</v>
      </c>
    </row>
    <row r="306" spans="1:15" ht="12.75">
      <c r="A306">
        <v>92</v>
      </c>
      <c r="B306" s="110">
        <f t="shared" si="10"/>
        <v>3952.324864136139</v>
      </c>
      <c r="C306" s="110">
        <f>A306*Sheet1!D29</f>
        <v>1104</v>
      </c>
      <c r="E306" s="110">
        <f t="shared" si="9"/>
        <v>2848.324864136139</v>
      </c>
      <c r="O306" s="111">
        <f>Sheet1!F67</f>
        <v>0.33652231381570635</v>
      </c>
    </row>
    <row r="307" spans="1:15" ht="12.75">
      <c r="A307">
        <v>93</v>
      </c>
      <c r="B307" s="110">
        <f t="shared" si="10"/>
        <v>4026.581492192044</v>
      </c>
      <c r="C307" s="110">
        <f>A307*Sheet1!D29</f>
        <v>1116</v>
      </c>
      <c r="E307" s="110">
        <f t="shared" si="9"/>
        <v>2910.581492192044</v>
      </c>
      <c r="O307" s="111">
        <f>Sheet1!F67</f>
        <v>0.33652231381570635</v>
      </c>
    </row>
    <row r="308" spans="1:15" ht="12.75">
      <c r="A308">
        <v>94</v>
      </c>
      <c r="B308" s="110">
        <f t="shared" si="10"/>
        <v>4101.511164875581</v>
      </c>
      <c r="C308" s="110">
        <f>A308*Sheet1!D29</f>
        <v>1128</v>
      </c>
      <c r="E308" s="110">
        <f t="shared" si="9"/>
        <v>2973.5111648755815</v>
      </c>
      <c r="O308" s="111">
        <f>Sheet1!F67</f>
        <v>0.33652231381570635</v>
      </c>
    </row>
    <row r="309" spans="1:15" ht="12.75">
      <c r="A309">
        <v>95</v>
      </c>
      <c r="B309" s="110">
        <f t="shared" si="10"/>
        <v>4177.11388218675</v>
      </c>
      <c r="C309" s="110">
        <f>A309*Sheet1!D29</f>
        <v>1140</v>
      </c>
      <c r="E309" s="110">
        <f t="shared" si="9"/>
        <v>3037.11388218675</v>
      </c>
      <c r="O309" s="111">
        <f>Sheet1!F67</f>
        <v>0.33652231381570635</v>
      </c>
    </row>
    <row r="310" spans="1:15" ht="12.75">
      <c r="A310">
        <v>96</v>
      </c>
      <c r="B310" s="110">
        <f t="shared" si="10"/>
        <v>4253.389644125549</v>
      </c>
      <c r="C310" s="110">
        <f>A310*Sheet1!D29</f>
        <v>1152</v>
      </c>
      <c r="E310" s="110">
        <f t="shared" si="9"/>
        <v>3101.3896441255497</v>
      </c>
      <c r="O310" s="111">
        <f>Sheet1!F67</f>
        <v>0.33652231381570635</v>
      </c>
    </row>
    <row r="311" spans="1:15" ht="12.75">
      <c r="A311">
        <v>97</v>
      </c>
      <c r="B311" s="110">
        <f t="shared" si="10"/>
        <v>4330.338450691981</v>
      </c>
      <c r="C311" s="110">
        <f>A311*Sheet1!D29</f>
        <v>1164</v>
      </c>
      <c r="E311" s="110">
        <f t="shared" si="9"/>
        <v>3166.338450691981</v>
      </c>
      <c r="O311" s="111">
        <f>Sheet1!F67</f>
        <v>0.33652231381570635</v>
      </c>
    </row>
    <row r="312" spans="1:15" ht="12.75">
      <c r="A312">
        <v>98</v>
      </c>
      <c r="B312" s="110">
        <f t="shared" si="10"/>
        <v>4407.960301886043</v>
      </c>
      <c r="C312" s="110">
        <f>A312*Sheet1!D29</f>
        <v>1176</v>
      </c>
      <c r="E312" s="110">
        <f t="shared" si="9"/>
        <v>3231.960301886044</v>
      </c>
      <c r="O312" s="111">
        <f>Sheet1!F67</f>
        <v>0.33652231381570635</v>
      </c>
    </row>
    <row r="313" spans="1:15" ht="12.75">
      <c r="A313">
        <v>99</v>
      </c>
      <c r="B313" s="110">
        <f t="shared" si="10"/>
        <v>4486.255197707738</v>
      </c>
      <c r="C313" s="110">
        <f>A313*Sheet1!D29</f>
        <v>1188</v>
      </c>
      <c r="E313" s="110">
        <f t="shared" si="9"/>
        <v>3298.255197707738</v>
      </c>
      <c r="O313" s="111">
        <f>Sheet1!F67</f>
        <v>0.33652231381570635</v>
      </c>
    </row>
    <row r="314" spans="1:15" ht="12.75">
      <c r="A314">
        <v>100</v>
      </c>
      <c r="B314" s="110">
        <f t="shared" si="10"/>
        <v>4565.223138157064</v>
      </c>
      <c r="C314" s="110">
        <f>A314*Sheet1!D29</f>
        <v>1200</v>
      </c>
      <c r="E314" s="110">
        <f t="shared" si="9"/>
        <v>3365.2231381570637</v>
      </c>
      <c r="O314" s="111">
        <f>Sheet1!F67</f>
        <v>0.33652231381570635</v>
      </c>
    </row>
    <row r="315" spans="1:15" ht="12.75">
      <c r="A315">
        <v>105</v>
      </c>
      <c r="B315" s="110">
        <f t="shared" si="10"/>
        <v>4970.158509818162</v>
      </c>
      <c r="C315" s="110">
        <f>A315*Sheet1!D29</f>
        <v>1260</v>
      </c>
      <c r="E315" s="110">
        <f t="shared" si="9"/>
        <v>3710.1585098181627</v>
      </c>
      <c r="O315" s="111">
        <f>Sheet1!F67</f>
        <v>0.33652231381570635</v>
      </c>
    </row>
    <row r="316" spans="1:15" ht="12.75">
      <c r="A316">
        <v>110</v>
      </c>
      <c r="B316" s="110">
        <f t="shared" si="10"/>
        <v>5391.919997170047</v>
      </c>
      <c r="C316" s="110">
        <f>A316*Sheet1!D29</f>
        <v>1320</v>
      </c>
      <c r="E316" s="110">
        <f t="shared" si="9"/>
        <v>4071.919997170047</v>
      </c>
      <c r="O316" s="111">
        <f>Sheet1!F67</f>
        <v>0.33652231381570635</v>
      </c>
    </row>
    <row r="317" spans="1:15" ht="12.75">
      <c r="A317">
        <v>115</v>
      </c>
      <c r="B317" s="110">
        <f t="shared" si="10"/>
        <v>5830.507600212716</v>
      </c>
      <c r="C317" s="110">
        <f>A317*Sheet1!D29</f>
        <v>1380</v>
      </c>
      <c r="E317" s="110">
        <f t="shared" si="9"/>
        <v>4450.507600212716</v>
      </c>
      <c r="O317" s="111">
        <f>Sheet1!F67</f>
        <v>0.33652231381570635</v>
      </c>
    </row>
    <row r="318" spans="1:15" ht="12.75">
      <c r="A318">
        <v>120</v>
      </c>
      <c r="B318" s="110">
        <f t="shared" si="10"/>
        <v>6285.921318946172</v>
      </c>
      <c r="C318" s="110">
        <f>A318*Sheet1!D29</f>
        <v>1440</v>
      </c>
      <c r="E318" s="110">
        <f t="shared" si="9"/>
        <v>4845.921318946172</v>
      </c>
      <c r="O318" s="111">
        <f>Sheet1!F67</f>
        <v>0.33652231381570635</v>
      </c>
    </row>
    <row r="319" spans="1:15" ht="12.75">
      <c r="A319">
        <v>125</v>
      </c>
      <c r="B319" s="110">
        <f t="shared" si="10"/>
        <v>6758.161153370412</v>
      </c>
      <c r="C319" s="110">
        <f>A319*Sheet1!D29</f>
        <v>1500</v>
      </c>
      <c r="E319" s="110">
        <f t="shared" si="9"/>
        <v>5258.161153370412</v>
      </c>
      <c r="O319" s="111">
        <f>Sheet1!F67</f>
        <v>0.33652231381570635</v>
      </c>
    </row>
    <row r="320" spans="1:15" ht="12.75">
      <c r="A320">
        <v>130</v>
      </c>
      <c r="B320" s="110">
        <f t="shared" si="10"/>
        <v>7247.2271034854375</v>
      </c>
      <c r="C320" s="110">
        <f>A320*Sheet1!D29</f>
        <v>1560</v>
      </c>
      <c r="E320" s="110">
        <f t="shared" si="9"/>
        <v>5687.2271034854375</v>
      </c>
      <c r="O320" s="111">
        <f>Sheet1!F67</f>
        <v>0.33652231381570635</v>
      </c>
    </row>
    <row r="321" spans="1:15" ht="12.75">
      <c r="A321">
        <v>135</v>
      </c>
      <c r="B321" s="110">
        <f t="shared" si="10"/>
        <v>7753.119169291248</v>
      </c>
      <c r="C321" s="110">
        <f>A321*Sheet1!D29</f>
        <v>1620</v>
      </c>
      <c r="E321" s="110">
        <f t="shared" si="9"/>
        <v>6133.119169291248</v>
      </c>
      <c r="O321" s="111">
        <f>Sheet1!F67</f>
        <v>0.33652231381570635</v>
      </c>
    </row>
    <row r="322" spans="1:15" ht="12.75">
      <c r="A322">
        <v>140</v>
      </c>
      <c r="B322" s="110">
        <f t="shared" si="10"/>
        <v>8275.837350787844</v>
      </c>
      <c r="C322" s="110">
        <f>A322*Sheet1!D29</f>
        <v>1680</v>
      </c>
      <c r="E322" s="110">
        <f t="shared" si="9"/>
        <v>6595.837350787844</v>
      </c>
      <c r="O322" s="111">
        <f>Sheet1!F67</f>
        <v>0.33652231381570635</v>
      </c>
    </row>
    <row r="323" spans="1:15" ht="12.75">
      <c r="A323">
        <v>145</v>
      </c>
      <c r="B323" s="110">
        <f t="shared" si="10"/>
        <v>8815.381647975226</v>
      </c>
      <c r="C323" s="110">
        <f>A323*Sheet1!D29</f>
        <v>1740</v>
      </c>
      <c r="E323" s="110">
        <f t="shared" si="9"/>
        <v>7075.381647975226</v>
      </c>
      <c r="O323" s="111">
        <f>Sheet1!F67</f>
        <v>0.33652231381570635</v>
      </c>
    </row>
    <row r="324" spans="1:15" ht="12.75">
      <c r="A324">
        <v>150</v>
      </c>
      <c r="B324" s="110">
        <f t="shared" si="10"/>
        <v>9371.752060853392</v>
      </c>
      <c r="C324" s="110">
        <f>A324*Sheet1!D29</f>
        <v>1800</v>
      </c>
      <c r="E324" s="110">
        <f t="shared" si="9"/>
        <v>7571.752060853393</v>
      </c>
      <c r="O324" s="111">
        <f>Sheet1!F67</f>
        <v>0.33652231381570635</v>
      </c>
    </row>
    <row r="325" spans="1:15" ht="12.75">
      <c r="A325">
        <v>155</v>
      </c>
      <c r="B325" s="110">
        <f t="shared" si="10"/>
        <v>9944.948589422345</v>
      </c>
      <c r="C325" s="110">
        <f>A325*Sheet1!D29</f>
        <v>1860</v>
      </c>
      <c r="E325" s="110">
        <f t="shared" si="9"/>
        <v>8084.948589422345</v>
      </c>
      <c r="O325" s="111">
        <f>Sheet1!F67</f>
        <v>0.33652231381570635</v>
      </c>
    </row>
    <row r="326" spans="1:15" ht="12.75">
      <c r="A326">
        <v>160</v>
      </c>
      <c r="B326" s="110">
        <f t="shared" si="10"/>
        <v>10534.971233682083</v>
      </c>
      <c r="C326" s="110">
        <f>A326*Sheet1!D29</f>
        <v>1920</v>
      </c>
      <c r="E326" s="110">
        <f aca="true" t="shared" si="11" ref="E326:E334">(A326*A326)*O326</f>
        <v>8614.971233682083</v>
      </c>
      <c r="O326" s="111">
        <f>Sheet1!F67</f>
        <v>0.33652231381570635</v>
      </c>
    </row>
    <row r="327" spans="1:15" ht="12.75">
      <c r="A327">
        <v>165</v>
      </c>
      <c r="B327" s="110">
        <f t="shared" si="10"/>
        <v>11141.819993632605</v>
      </c>
      <c r="C327" s="110">
        <f>A327*Sheet1!D29</f>
        <v>1980</v>
      </c>
      <c r="E327" s="110">
        <f t="shared" si="11"/>
        <v>9161.819993632605</v>
      </c>
      <c r="O327" s="111">
        <f>Sheet1!F67</f>
        <v>0.33652231381570635</v>
      </c>
    </row>
    <row r="328" spans="1:15" ht="12.75">
      <c r="A328">
        <v>170</v>
      </c>
      <c r="B328" s="110">
        <f aca="true" t="shared" si="12" ref="B328:B334">C328+E328</f>
        <v>11765.494869273914</v>
      </c>
      <c r="C328" s="110">
        <f>A328*Sheet1!D29</f>
        <v>2040</v>
      </c>
      <c r="E328" s="110">
        <f t="shared" si="11"/>
        <v>9725.494869273914</v>
      </c>
      <c r="O328" s="111">
        <f>Sheet1!F67</f>
        <v>0.33652231381570635</v>
      </c>
    </row>
    <row r="329" spans="1:15" ht="12.75">
      <c r="A329">
        <v>175</v>
      </c>
      <c r="B329" s="110">
        <f t="shared" si="12"/>
        <v>12405.995860606006</v>
      </c>
      <c r="C329" s="110">
        <f>A329*Sheet1!D29</f>
        <v>2100</v>
      </c>
      <c r="E329" s="110">
        <f t="shared" si="11"/>
        <v>10305.995860606006</v>
      </c>
      <c r="O329" s="111">
        <f>Sheet1!F67</f>
        <v>0.33652231381570635</v>
      </c>
    </row>
    <row r="330" spans="1:15" ht="12.75">
      <c r="A330">
        <v>180</v>
      </c>
      <c r="B330" s="110">
        <f t="shared" si="12"/>
        <v>13063.322967628887</v>
      </c>
      <c r="C330" s="110">
        <f>A330*Sheet1!D29</f>
        <v>2160</v>
      </c>
      <c r="E330" s="110">
        <f t="shared" si="11"/>
        <v>10903.322967628887</v>
      </c>
      <c r="O330" s="111">
        <f>Sheet1!F67</f>
        <v>0.33652231381570635</v>
      </c>
    </row>
    <row r="331" spans="1:15" ht="12.75">
      <c r="A331">
        <v>185</v>
      </c>
      <c r="B331" s="110">
        <f t="shared" si="12"/>
        <v>13737.47619034255</v>
      </c>
      <c r="C331" s="110">
        <f>A331*Sheet1!D29</f>
        <v>2220</v>
      </c>
      <c r="E331" s="110">
        <f t="shared" si="11"/>
        <v>11517.47619034255</v>
      </c>
      <c r="O331" s="111">
        <f>Sheet1!F67</f>
        <v>0.33652231381570635</v>
      </c>
    </row>
    <row r="332" spans="1:15" ht="12.75">
      <c r="A332">
        <v>190</v>
      </c>
      <c r="B332" s="110">
        <f t="shared" si="12"/>
        <v>14428.455528747</v>
      </c>
      <c r="C332" s="110">
        <f>A332*Sheet1!D29</f>
        <v>2280</v>
      </c>
      <c r="E332" s="110">
        <f t="shared" si="11"/>
        <v>12148.455528747</v>
      </c>
      <c r="O332" s="111">
        <f>Sheet1!F67</f>
        <v>0.33652231381570635</v>
      </c>
    </row>
    <row r="333" spans="1:15" ht="12.75">
      <c r="A333">
        <v>195</v>
      </c>
      <c r="B333" s="110">
        <f t="shared" si="12"/>
        <v>15136.260982842234</v>
      </c>
      <c r="C333" s="110">
        <f>A333*Sheet1!D29</f>
        <v>2340</v>
      </c>
      <c r="E333" s="110">
        <f t="shared" si="11"/>
        <v>12796.260982842234</v>
      </c>
      <c r="O333" s="111">
        <f>Sheet1!F67</f>
        <v>0.33652231381570635</v>
      </c>
    </row>
    <row r="334" spans="1:15" ht="12.75">
      <c r="A334">
        <v>200</v>
      </c>
      <c r="B334" s="110">
        <f t="shared" si="12"/>
        <v>15860.892552628255</v>
      </c>
      <c r="C334" s="110">
        <f>A334*Sheet1!D29</f>
        <v>2400</v>
      </c>
      <c r="E334" s="110">
        <f t="shared" si="11"/>
        <v>13460.892552628255</v>
      </c>
      <c r="O334" s="111">
        <f>Sheet1!F67</f>
        <v>0.33652231381570635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Muster</cp:lastModifiedBy>
  <dcterms:created xsi:type="dcterms:W3CDTF">2010-12-17T13:20:12Z</dcterms:created>
  <dcterms:modified xsi:type="dcterms:W3CDTF">2010-12-17T13:26:10Z</dcterms:modified>
  <cp:category/>
  <cp:version/>
  <cp:contentType/>
  <cp:contentStatus/>
</cp:coreProperties>
</file>