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<sst xmlns="http://schemas.openxmlformats.org/spreadsheetml/2006/main" count="195" uniqueCount="129">
  <si>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Scheibengenerator Berechnung V1.3</t>
  </si>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</sst>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1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3" fillId="2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1" fillId="5" borderId="5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0" xfId="0" applyFill="1" applyAlignment="1">
      <alignment/>
    </xf>
    <xf numFmtId="164" fontId="0" fillId="4" borderId="9" xfId="0" applyFill="1" applyBorder="1" applyAlignment="1">
      <alignment/>
    </xf>
    <xf numFmtId="164" fontId="0" fillId="4" borderId="10" xfId="0" applyFont="1" applyFill="1" applyBorder="1" applyAlignment="1">
      <alignment/>
    </xf>
    <xf numFmtId="164" fontId="1" fillId="3" borderId="11" xfId="0" applyFont="1" applyFill="1" applyBorder="1" applyAlignment="1">
      <alignment/>
    </xf>
    <xf numFmtId="164" fontId="0" fillId="4" borderId="0" xfId="0" applyFont="1" applyFill="1" applyAlignment="1">
      <alignment horizontal="right"/>
    </xf>
    <xf numFmtId="165" fontId="0" fillId="5" borderId="12" xfId="0" applyNumberFormat="1" applyFill="1" applyBorder="1" applyAlignment="1">
      <alignment/>
    </xf>
    <xf numFmtId="164" fontId="1" fillId="3" borderId="13" xfId="0" applyFont="1" applyFill="1" applyBorder="1" applyAlignment="1">
      <alignment/>
    </xf>
    <xf numFmtId="164" fontId="0" fillId="4" borderId="14" xfId="0" applyFont="1" applyFill="1" applyBorder="1" applyAlignment="1">
      <alignment/>
    </xf>
    <xf numFmtId="164" fontId="1" fillId="3" borderId="15" xfId="0" applyFont="1" applyFill="1" applyBorder="1" applyAlignment="1">
      <alignment/>
    </xf>
    <xf numFmtId="166" fontId="0" fillId="5" borderId="12" xfId="0" applyNumberFormat="1" applyFill="1" applyBorder="1" applyAlignment="1">
      <alignment/>
    </xf>
    <xf numFmtId="164" fontId="0" fillId="4" borderId="16" xfId="0" applyFill="1" applyBorder="1" applyAlignment="1">
      <alignment/>
    </xf>
    <xf numFmtId="164" fontId="0" fillId="4" borderId="17" xfId="0" applyFill="1" applyBorder="1" applyAlignment="1">
      <alignment/>
    </xf>
    <xf numFmtId="164" fontId="0" fillId="4" borderId="18" xfId="0" applyFill="1" applyBorder="1" applyAlignment="1">
      <alignment/>
    </xf>
    <xf numFmtId="164" fontId="3" fillId="2" borderId="7" xfId="0" applyFont="1" applyFill="1" applyBorder="1" applyAlignment="1">
      <alignment/>
    </xf>
    <xf numFmtId="164" fontId="4" fillId="6" borderId="0" xfId="0" applyFont="1" applyFill="1" applyAlignment="1">
      <alignment/>
    </xf>
    <xf numFmtId="164" fontId="4" fillId="6" borderId="9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6" borderId="0" xfId="0" applyFill="1" applyAlignment="1">
      <alignment/>
    </xf>
    <xf numFmtId="164" fontId="0" fillId="6" borderId="9" xfId="0" applyFill="1" applyBorder="1" applyAlignment="1">
      <alignment/>
    </xf>
    <xf numFmtId="164" fontId="0" fillId="6" borderId="10" xfId="0" applyFont="1" applyFill="1" applyBorder="1" applyAlignment="1">
      <alignment/>
    </xf>
    <xf numFmtId="164" fontId="0" fillId="6" borderId="19" xfId="0" applyFont="1" applyFill="1" applyBorder="1" applyAlignment="1">
      <alignment/>
    </xf>
    <xf numFmtId="164" fontId="1" fillId="3" borderId="12" xfId="0" applyFont="1" applyFill="1" applyBorder="1" applyAlignment="1">
      <alignment/>
    </xf>
    <xf numFmtId="164" fontId="0" fillId="6" borderId="0" xfId="0" applyFont="1" applyFill="1" applyAlignment="1">
      <alignment horizontal="right"/>
    </xf>
    <xf numFmtId="164" fontId="0" fillId="5" borderId="11" xfId="0" applyFill="1" applyBorder="1" applyAlignment="1">
      <alignment/>
    </xf>
    <xf numFmtId="164" fontId="1" fillId="6" borderId="7" xfId="0" applyFont="1" applyFill="1" applyBorder="1" applyAlignment="1">
      <alignment/>
    </xf>
    <xf numFmtId="164" fontId="0" fillId="6" borderId="0" xfId="0" applyFill="1" applyBorder="1" applyAlignment="1">
      <alignment/>
    </xf>
    <xf numFmtId="166" fontId="0" fillId="5" borderId="15" xfId="0" applyNumberFormat="1" applyFill="1" applyBorder="1" applyAlignment="1">
      <alignment/>
    </xf>
    <xf numFmtId="164" fontId="0" fillId="6" borderId="20" xfId="0" applyFont="1" applyFill="1" applyBorder="1" applyAlignment="1">
      <alignment/>
    </xf>
    <xf numFmtId="164" fontId="1" fillId="7" borderId="12" xfId="0" applyFont="1" applyFill="1" applyBorder="1" applyAlignment="1">
      <alignment/>
    </xf>
    <xf numFmtId="166" fontId="0" fillId="6" borderId="0" xfId="0" applyNumberFormat="1" applyFill="1" applyAlignment="1">
      <alignment/>
    </xf>
    <xf numFmtId="164" fontId="0" fillId="6" borderId="21" xfId="0" applyFont="1" applyFill="1" applyBorder="1" applyAlignment="1">
      <alignment/>
    </xf>
    <xf numFmtId="166" fontId="0" fillId="5" borderId="11" xfId="0" applyNumberFormat="1" applyFill="1" applyBorder="1" applyAlignment="1">
      <alignment/>
    </xf>
    <xf numFmtId="164" fontId="0" fillId="6" borderId="22" xfId="0" applyFont="1" applyFill="1" applyBorder="1" applyAlignment="1">
      <alignment/>
    </xf>
    <xf numFmtId="164" fontId="0" fillId="0" borderId="0" xfId="0" applyBorder="1" applyAlignment="1">
      <alignment/>
    </xf>
    <xf numFmtId="164" fontId="0" fillId="6" borderId="0" xfId="0" applyFont="1" applyFill="1" applyBorder="1" applyAlignment="1">
      <alignment horizontal="right"/>
    </xf>
    <xf numFmtId="164" fontId="0" fillId="6" borderId="17" xfId="0" applyFill="1" applyBorder="1" applyAlignment="1">
      <alignment/>
    </xf>
    <xf numFmtId="164" fontId="0" fillId="6" borderId="17" xfId="0" applyFont="1" applyFill="1" applyBorder="1" applyAlignment="1">
      <alignment horizontal="right"/>
    </xf>
    <xf numFmtId="164" fontId="0" fillId="6" borderId="18" xfId="0" applyFill="1" applyBorder="1" applyAlignment="1">
      <alignment/>
    </xf>
    <xf numFmtId="164" fontId="0" fillId="8" borderId="23" xfId="0" applyFont="1" applyFill="1" applyBorder="1" applyAlignment="1">
      <alignment/>
    </xf>
    <xf numFmtId="164" fontId="0" fillId="8" borderId="24" xfId="0" applyFill="1" applyBorder="1" applyAlignment="1">
      <alignment/>
    </xf>
    <xf numFmtId="164" fontId="0" fillId="4" borderId="0" xfId="0" applyFill="1" applyBorder="1" applyAlignment="1">
      <alignment/>
    </xf>
    <xf numFmtId="164" fontId="0" fillId="8" borderId="25" xfId="0" applyFont="1" applyFill="1" applyBorder="1" applyAlignment="1">
      <alignment/>
    </xf>
    <xf numFmtId="164" fontId="0" fillId="8" borderId="26" xfId="0" applyFill="1" applyBorder="1" applyAlignment="1">
      <alignment/>
    </xf>
    <xf numFmtId="164" fontId="0" fillId="4" borderId="0" xfId="0" applyFont="1" applyFill="1" applyAlignment="1">
      <alignment/>
    </xf>
    <xf numFmtId="164" fontId="1" fillId="4" borderId="0" xfId="0" applyFont="1" applyFill="1" applyBorder="1" applyAlignment="1">
      <alignment horizontal="left"/>
    </xf>
    <xf numFmtId="164" fontId="0" fillId="7" borderId="0" xfId="0" applyFont="1" applyFill="1" applyBorder="1" applyAlignment="1">
      <alignment horizontal="right"/>
    </xf>
    <xf numFmtId="164" fontId="0" fillId="5" borderId="12" xfId="0" applyFill="1" applyBorder="1" applyAlignment="1">
      <alignment/>
    </xf>
    <xf numFmtId="164" fontId="0" fillId="4" borderId="27" xfId="0" applyFill="1" applyBorder="1" applyAlignment="1">
      <alignment/>
    </xf>
    <xf numFmtId="164" fontId="0" fillId="8" borderId="28" xfId="0" applyFont="1" applyFill="1" applyBorder="1" applyAlignment="1">
      <alignment/>
    </xf>
    <xf numFmtId="164" fontId="0" fillId="8" borderId="29" xfId="0" applyFill="1" applyBorder="1" applyAlignment="1">
      <alignment/>
    </xf>
    <xf numFmtId="164" fontId="0" fillId="6" borderId="30" xfId="0" applyFill="1" applyBorder="1" applyAlignment="1">
      <alignment/>
    </xf>
    <xf numFmtId="164" fontId="0" fillId="6" borderId="14" xfId="0" applyFont="1" applyFill="1" applyBorder="1" applyAlignment="1">
      <alignment/>
    </xf>
    <xf numFmtId="167" fontId="0" fillId="6" borderId="0" xfId="0" applyNumberFormat="1" applyFill="1" applyAlignment="1">
      <alignment/>
    </xf>
    <xf numFmtId="164" fontId="0" fillId="9" borderId="7" xfId="0" applyFont="1" applyFill="1" applyBorder="1" applyAlignment="1">
      <alignment/>
    </xf>
    <xf numFmtId="167" fontId="0" fillId="5" borderId="12" xfId="0" applyNumberFormat="1" applyFill="1" applyBorder="1" applyAlignment="1">
      <alignment/>
    </xf>
    <xf numFmtId="164" fontId="0" fillId="6" borderId="31" xfId="0" applyFill="1" applyBorder="1" applyAlignment="1">
      <alignment/>
    </xf>
    <xf numFmtId="164" fontId="0" fillId="6" borderId="16" xfId="0" applyFill="1" applyBorder="1" applyAlignment="1">
      <alignment/>
    </xf>
    <xf numFmtId="164" fontId="1" fillId="4" borderId="7" xfId="0" applyFont="1" applyFill="1" applyBorder="1" applyAlignment="1">
      <alignment/>
    </xf>
    <xf numFmtId="166" fontId="1" fillId="7" borderId="12" xfId="0" applyNumberFormat="1" applyFont="1" applyFill="1" applyBorder="1" applyAlignment="1">
      <alignment/>
    </xf>
    <xf numFmtId="164" fontId="5" fillId="4" borderId="9" xfId="0" applyFont="1" applyFill="1" applyBorder="1" applyAlignment="1">
      <alignment/>
    </xf>
    <xf numFmtId="164" fontId="1" fillId="4" borderId="21" xfId="0" applyFont="1" applyFill="1" applyBorder="1" applyAlignment="1">
      <alignment/>
    </xf>
    <xf numFmtId="166" fontId="0" fillId="5" borderId="13" xfId="0" applyNumberFormat="1" applyFill="1" applyBorder="1" applyAlignment="1">
      <alignment/>
    </xf>
    <xf numFmtId="166" fontId="0" fillId="6" borderId="0" xfId="0" applyNumberFormat="1" applyFill="1" applyBorder="1" applyAlignment="1">
      <alignment/>
    </xf>
    <xf numFmtId="164" fontId="0" fillId="4" borderId="32" xfId="0" applyFont="1" applyFill="1" applyBorder="1" applyAlignment="1">
      <alignment/>
    </xf>
    <xf numFmtId="164" fontId="1" fillId="3" borderId="33" xfId="0" applyFont="1" applyFill="1" applyBorder="1" applyAlignment="1">
      <alignment/>
    </xf>
    <xf numFmtId="164" fontId="0" fillId="4" borderId="21" xfId="0" applyFont="1" applyFill="1" applyBorder="1" applyAlignment="1">
      <alignment/>
    </xf>
    <xf numFmtId="164" fontId="0" fillId="9" borderId="8" xfId="0" applyFont="1" applyFill="1" applyBorder="1" applyAlignment="1">
      <alignment/>
    </xf>
    <xf numFmtId="164" fontId="0" fillId="6" borderId="7" xfId="0" applyFont="1" applyFill="1" applyBorder="1" applyAlignment="1">
      <alignment/>
    </xf>
    <xf numFmtId="166" fontId="1" fillId="3" borderId="11" xfId="0" applyNumberFormat="1" applyFont="1" applyFill="1" applyBorder="1" applyAlignment="1">
      <alignment horizontal="left"/>
    </xf>
    <xf numFmtId="164" fontId="0" fillId="6" borderId="0" xfId="0" applyFont="1" applyFill="1" applyBorder="1" applyAlignment="1">
      <alignment/>
    </xf>
    <xf numFmtId="165" fontId="0" fillId="5" borderId="11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left"/>
    </xf>
    <xf numFmtId="165" fontId="0" fillId="5" borderId="13" xfId="0" applyNumberFormat="1" applyFont="1" applyFill="1" applyBorder="1" applyAlignment="1">
      <alignment horizontal="right"/>
    </xf>
    <xf numFmtId="166" fontId="1" fillId="3" borderId="34" xfId="0" applyNumberFormat="1" applyFont="1" applyFill="1" applyBorder="1" applyAlignment="1">
      <alignment horizontal="left"/>
    </xf>
    <xf numFmtId="164" fontId="1" fillId="6" borderId="0" xfId="0" applyFont="1" applyFill="1" applyBorder="1" applyAlignment="1">
      <alignment/>
    </xf>
    <xf numFmtId="165" fontId="1" fillId="5" borderId="13" xfId="0" applyNumberFormat="1" applyFont="1" applyFill="1" applyBorder="1" applyAlignment="1">
      <alignment horizontal="right"/>
    </xf>
    <xf numFmtId="166" fontId="1" fillId="3" borderId="15" xfId="0" applyNumberFormat="1" applyFont="1" applyFill="1" applyBorder="1" applyAlignment="1">
      <alignment horizontal="left"/>
    </xf>
    <xf numFmtId="165" fontId="6" fillId="5" borderId="13" xfId="0" applyNumberFormat="1" applyFont="1" applyFill="1" applyBorder="1" applyAlignment="1">
      <alignment horizontal="right"/>
    </xf>
    <xf numFmtId="166" fontId="0" fillId="6" borderId="9" xfId="0" applyNumberFormat="1" applyFont="1" applyFill="1" applyBorder="1" applyAlignment="1">
      <alignment horizontal="left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6" fontId="0" fillId="6" borderId="9" xfId="0" applyNumberFormat="1" applyFill="1" applyBorder="1" applyAlignment="1">
      <alignment/>
    </xf>
    <xf numFmtId="164" fontId="0" fillId="6" borderId="35" xfId="0" applyFont="1" applyFill="1" applyBorder="1" applyAlignment="1">
      <alignment/>
    </xf>
    <xf numFmtId="164" fontId="0" fillId="0" borderId="37" xfId="0" applyBorder="1" applyAlignment="1">
      <alignment/>
    </xf>
    <xf numFmtId="164" fontId="0" fillId="6" borderId="38" xfId="0" applyFont="1" applyFill="1" applyBorder="1" applyAlignment="1">
      <alignment/>
    </xf>
    <xf numFmtId="165" fontId="0" fillId="5" borderId="15" xfId="0" applyNumberFormat="1" applyFont="1" applyFill="1" applyBorder="1" applyAlignment="1">
      <alignment horizontal="right"/>
    </xf>
    <xf numFmtId="166" fontId="0" fillId="6" borderId="0" xfId="0" applyNumberFormat="1" applyFont="1" applyFill="1" applyBorder="1" applyAlignment="1">
      <alignment horizontal="left"/>
    </xf>
    <xf numFmtId="164" fontId="0" fillId="6" borderId="8" xfId="0" applyFont="1" applyFill="1" applyBorder="1" applyAlignment="1">
      <alignment/>
    </xf>
    <xf numFmtId="164" fontId="0" fillId="6" borderId="17" xfId="0" applyFont="1" applyFill="1" applyBorder="1" applyAlignment="1">
      <alignment/>
    </xf>
    <xf numFmtId="165" fontId="0" fillId="6" borderId="17" xfId="0" applyNumberFormat="1" applyFont="1" applyFill="1" applyBorder="1" applyAlignment="1">
      <alignment horizontal="right"/>
    </xf>
    <xf numFmtId="164" fontId="7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30" xfId="0" applyFill="1" applyBorder="1" applyAlignment="1">
      <alignment/>
    </xf>
    <xf numFmtId="164" fontId="0" fillId="0" borderId="9" xfId="0" applyBorder="1" applyAlignment="1">
      <alignment/>
    </xf>
    <xf numFmtId="164" fontId="0" fillId="2" borderId="9" xfId="0" applyFill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/>
            </c:numRef>
          </c:xVal>
          <c:yVal>
            <c:numRef>
              <c:f>Sheet2!$J$7:$J$33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/>
            </c:numRef>
          </c:xVal>
          <c:yVal>
            <c:numRef>
              <c:f>Sheet2!$I$7:$I$27</c:f>
              <c:numCache/>
            </c:numRef>
          </c:yVal>
          <c:smooth val="1"/>
        </c:ser>
        <c:axId val="58507512"/>
        <c:axId val="56805561"/>
      </c:scatterChart>
      <c:valAx>
        <c:axId val="585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5561"/>
        <c:crossesAt val="0"/>
        <c:crossBetween val="midCat"/>
        <c:dispUnits/>
        <c:majorUnit val="1"/>
      </c:valAx>
      <c:valAx>
        <c:axId val="5680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7512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/>
            </c:numRef>
          </c:xVal>
          <c:yVal>
            <c:numRef>
              <c:f>Sheet3!$J$7:$J$33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/>
            </c:numRef>
          </c:xVal>
          <c:yVal>
            <c:numRef>
              <c:f>Sheet3!$I$7:$I$27</c:f>
              <c:numCache/>
            </c:numRef>
          </c:yVal>
          <c:smooth val="1"/>
        </c:ser>
        <c:axId val="41488002"/>
        <c:axId val="37847699"/>
      </c:scatterChart>
      <c:val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7699"/>
        <c:crossesAt val="0"/>
        <c:crossBetween val="midCat"/>
        <c:dispUnits/>
        <c:majorUnit val="1"/>
      </c:valAx>
      <c:valAx>
        <c:axId val="37847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88002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96</xdr:row>
      <xdr:rowOff>0</xdr:rowOff>
    </xdr:from>
    <xdr:to>
      <xdr:col>6</xdr:col>
      <xdr:colOff>1038225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544800"/>
        <a:ext cx="83724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152400</xdr:rowOff>
    </xdr:from>
    <xdr:to>
      <xdr:col>6</xdr:col>
      <xdr:colOff>1038225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231100"/>
        <a:ext cx="8362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90" zoomScaleNormal="90" workbookViewId="0" topLeftCell="A1">
      <selection activeCell="E41" sqref="E41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2.75">
      <c r="B1" s="2" t="s">
        <v>0</v>
      </c>
    </row>
    <row r="2" ht="12.75">
      <c r="G2" s="3"/>
    </row>
    <row r="3" spans="2:7" ht="12.75">
      <c r="B3" s="4" t="s">
        <v>1</v>
      </c>
      <c r="C3" s="5" t="s">
        <v>2</v>
      </c>
      <c r="D3" s="6"/>
      <c r="E3" s="7"/>
      <c r="F3" s="8" t="s">
        <v>3</v>
      </c>
      <c r="G3" s="9" t="s">
        <v>4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5</v>
      </c>
      <c r="C5" s="12" t="s">
        <v>6</v>
      </c>
      <c r="D5" s="15">
        <v>6</v>
      </c>
      <c r="E5" s="16" t="s">
        <v>7</v>
      </c>
      <c r="F5" s="17">
        <f>(D6*D5*60)/(2*PI()*(D7/2))</f>
        <v>308.51573583967405</v>
      </c>
      <c r="G5" s="13" t="s">
        <v>8</v>
      </c>
    </row>
    <row r="6" spans="2:7" ht="12.75">
      <c r="B6" s="14" t="s">
        <v>9</v>
      </c>
      <c r="C6" s="12" t="s">
        <v>10</v>
      </c>
      <c r="D6" s="18">
        <v>3.5</v>
      </c>
      <c r="E6" s="12"/>
      <c r="F6" s="12"/>
      <c r="G6" s="13"/>
    </row>
    <row r="7" spans="2:7" ht="12.75">
      <c r="B7" s="14" t="s">
        <v>11</v>
      </c>
      <c r="C7" s="19" t="s">
        <v>12</v>
      </c>
      <c r="D7" s="20">
        <v>1.3</v>
      </c>
      <c r="E7" s="16" t="s">
        <v>13</v>
      </c>
      <c r="F7" s="21">
        <f>F5/60</f>
        <v>5.141928930661234</v>
      </c>
      <c r="G7" s="13" t="s">
        <v>14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15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16</v>
      </c>
      <c r="C11" s="34" t="s">
        <v>17</v>
      </c>
      <c r="D11" s="35">
        <v>6</v>
      </c>
      <c r="E11" s="36" t="s">
        <v>18</v>
      </c>
      <c r="F11" s="37">
        <f>(D14+(D16*2)+D17+D15+(D16*2))*D11/2/1000</f>
        <v>0.351</v>
      </c>
      <c r="G11" s="32" t="s">
        <v>19</v>
      </c>
      <c r="J11" s="28"/>
    </row>
    <row r="12" spans="2:10" ht="12.75">
      <c r="B12" s="38" t="s">
        <v>20</v>
      </c>
      <c r="C12" s="39"/>
      <c r="D12" s="31"/>
      <c r="E12" s="36" t="s">
        <v>21</v>
      </c>
      <c r="F12" s="40">
        <f>F11/(2*PI())*1000</f>
        <v>55.86338502525526</v>
      </c>
      <c r="G12" s="32" t="s">
        <v>22</v>
      </c>
      <c r="J12" s="28"/>
    </row>
    <row r="13" spans="2:10" ht="12.75">
      <c r="B13" s="29" t="s">
        <v>23</v>
      </c>
      <c r="C13" s="41" t="s">
        <v>24</v>
      </c>
      <c r="D13" s="15">
        <v>46</v>
      </c>
      <c r="E13" s="31"/>
      <c r="F13" s="31"/>
      <c r="G13" s="32"/>
      <c r="J13" s="28"/>
    </row>
    <row r="14" spans="2:10" ht="12.75">
      <c r="B14" s="29" t="s">
        <v>25</v>
      </c>
      <c r="C14" s="29" t="s">
        <v>26</v>
      </c>
      <c r="D14" s="18">
        <v>20</v>
      </c>
      <c r="E14" s="36" t="s">
        <v>27</v>
      </c>
      <c r="F14" s="21">
        <f>(F5/60)*F11</f>
        <v>1.8048170546620932</v>
      </c>
      <c r="G14" s="32" t="s">
        <v>28</v>
      </c>
      <c r="J14" s="28"/>
    </row>
    <row r="15" spans="2:7" ht="12.75">
      <c r="B15" s="29" t="s">
        <v>29</v>
      </c>
      <c r="C15" s="29" t="s">
        <v>30</v>
      </c>
      <c r="D15" s="18">
        <v>15</v>
      </c>
      <c r="E15" s="31"/>
      <c r="F15" s="31"/>
      <c r="G15" s="32"/>
    </row>
    <row r="16" spans="2:11" ht="12.75">
      <c r="B16" s="29" t="s">
        <v>31</v>
      </c>
      <c r="C16" s="29" t="s">
        <v>32</v>
      </c>
      <c r="D16" s="42">
        <v>20</v>
      </c>
      <c r="E16" s="31"/>
      <c r="F16" s="31"/>
      <c r="G16" s="32"/>
      <c r="K16" s="3"/>
    </row>
    <row r="17" spans="2:11" ht="12.75">
      <c r="B17" s="29" t="s">
        <v>33</v>
      </c>
      <c r="C17" s="29" t="s">
        <v>34</v>
      </c>
      <c r="D17" s="18">
        <v>2</v>
      </c>
      <c r="E17" s="31"/>
      <c r="F17" s="43"/>
      <c r="G17" s="32"/>
      <c r="K17" s="3"/>
    </row>
    <row r="18" spans="2:11" ht="12.75">
      <c r="B18" s="39" t="s">
        <v>35</v>
      </c>
      <c r="C18" s="44" t="s">
        <v>36</v>
      </c>
      <c r="D18" s="20">
        <v>20</v>
      </c>
      <c r="E18" s="36" t="s">
        <v>37</v>
      </c>
      <c r="F18" s="45">
        <f>(D11*(D15+(D16*2)+(D17*2))/PI())/10/1.25+(0.2*D18)+(2*D13/10)+(4*D16/10)</f>
        <v>30.214535976724953</v>
      </c>
      <c r="G18" s="46" t="s">
        <v>38</v>
      </c>
      <c r="H18" s="47"/>
      <c r="I18" s="47"/>
      <c r="K18" s="3"/>
    </row>
    <row r="19" spans="2:11" ht="12.75">
      <c r="B19" s="39"/>
      <c r="C19" s="39"/>
      <c r="D19" s="39"/>
      <c r="E19" s="48" t="s">
        <v>39</v>
      </c>
      <c r="F19" s="40">
        <f>(D11*(D15+(D16*2)+(D17*2))/PI())/10/1.25-(2*D16/10)+(2*D13/10)+(4*D16/10)+2</f>
        <v>24.214535976724953</v>
      </c>
      <c r="G19" s="46" t="s">
        <v>38</v>
      </c>
      <c r="K19" s="3"/>
    </row>
    <row r="20" spans="2:7" ht="12.75">
      <c r="B20" s="49"/>
      <c r="C20" s="49"/>
      <c r="D20" s="49"/>
      <c r="E20" s="50" t="s">
        <v>40</v>
      </c>
      <c r="F20" s="49"/>
      <c r="G20" s="51"/>
    </row>
    <row r="21" spans="2:11" ht="12.75">
      <c r="B21" s="25" t="s">
        <v>41</v>
      </c>
      <c r="C21" s="12"/>
      <c r="D21" s="12"/>
      <c r="E21" s="12"/>
      <c r="F21" s="12"/>
      <c r="G21" s="13"/>
      <c r="H21" s="52" t="s">
        <v>42</v>
      </c>
      <c r="I21" s="53">
        <v>1.48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43</v>
      </c>
      <c r="I22" s="56">
        <v>1.45</v>
      </c>
      <c r="K22" s="3"/>
    </row>
    <row r="23" spans="2:11" ht="12.75">
      <c r="B23" s="14" t="s">
        <v>44</v>
      </c>
      <c r="C23" s="11" t="s">
        <v>45</v>
      </c>
      <c r="D23" s="35">
        <v>10</v>
      </c>
      <c r="F23" s="54"/>
      <c r="G23" s="13"/>
      <c r="H23" s="55" t="s">
        <v>46</v>
      </c>
      <c r="I23" s="56">
        <v>1.42</v>
      </c>
      <c r="K23" s="3"/>
    </row>
    <row r="24" spans="2:11" ht="12.75">
      <c r="B24" s="14" t="s">
        <v>47</v>
      </c>
      <c r="C24" s="57" t="s">
        <v>48</v>
      </c>
      <c r="D24" s="42">
        <v>10</v>
      </c>
      <c r="E24" s="58" t="s">
        <v>49</v>
      </c>
      <c r="F24" s="54"/>
      <c r="G24" s="13"/>
      <c r="H24" s="55" t="s">
        <v>50</v>
      </c>
      <c r="I24" s="56">
        <v>1.37</v>
      </c>
      <c r="K24" s="3"/>
    </row>
    <row r="25" spans="2:11" ht="12.75">
      <c r="B25" s="14" t="s">
        <v>51</v>
      </c>
      <c r="C25" s="10" t="s">
        <v>52</v>
      </c>
      <c r="D25" s="18">
        <v>1.29</v>
      </c>
      <c r="E25" s="59" t="s">
        <v>53</v>
      </c>
      <c r="F25" s="60">
        <f>D25-((D25*(D24/(2*D23)))*0.5)</f>
        <v>0.9675</v>
      </c>
      <c r="G25" s="13" t="s">
        <v>54</v>
      </c>
      <c r="H25" s="55" t="s">
        <v>55</v>
      </c>
      <c r="I25" s="56">
        <v>1.33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56</v>
      </c>
      <c r="I26" s="63">
        <v>1.29</v>
      </c>
      <c r="K26" s="3"/>
    </row>
    <row r="27" spans="2:11" ht="12.75">
      <c r="B27" s="25" t="s">
        <v>57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58</v>
      </c>
      <c r="C29" s="31" t="s">
        <v>59</v>
      </c>
      <c r="D29" s="15">
        <v>12</v>
      </c>
      <c r="E29" s="31"/>
      <c r="F29" s="31"/>
      <c r="G29" s="32"/>
    </row>
    <row r="30" spans="2:7" ht="12.75">
      <c r="B30" s="33" t="s">
        <v>60</v>
      </c>
      <c r="C30" s="31" t="s">
        <v>26</v>
      </c>
      <c r="D30" s="18">
        <v>20</v>
      </c>
      <c r="E30" s="31"/>
      <c r="F30" s="31"/>
      <c r="G30" s="32"/>
    </row>
    <row r="31" spans="2:7" ht="12.75">
      <c r="B31" s="33" t="s">
        <v>61</v>
      </c>
      <c r="C31" s="31" t="s">
        <v>62</v>
      </c>
      <c r="D31" s="18">
        <v>30</v>
      </c>
      <c r="E31" s="31"/>
      <c r="F31" s="31"/>
      <c r="G31" s="32"/>
    </row>
    <row r="32" spans="2:7" ht="12.75">
      <c r="B32" s="33" t="s">
        <v>63</v>
      </c>
      <c r="C32" s="31" t="s">
        <v>64</v>
      </c>
      <c r="D32" s="18">
        <v>8</v>
      </c>
      <c r="E32" s="31"/>
      <c r="F32" s="31"/>
      <c r="G32" s="32"/>
    </row>
    <row r="33" spans="2:7" ht="12.75">
      <c r="B33" s="33" t="s">
        <v>65</v>
      </c>
      <c r="C33" s="65" t="s">
        <v>66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7" ht="12.75">
      <c r="B35" s="67" t="s">
        <v>67</v>
      </c>
      <c r="C35" s="31"/>
      <c r="D35" s="32"/>
      <c r="E35" s="31" t="s">
        <v>68</v>
      </c>
      <c r="F35" s="68">
        <f>(((D29+1.4)/1.414)/1.732/(2*D32*F25*F7*D30/1000*D31/1000))/(D11/D33)*1.2</f>
        <v>68.74014994510239</v>
      </c>
      <c r="G35" s="32" t="s">
        <v>69</v>
      </c>
    </row>
    <row r="36" spans="2:7" ht="12.75">
      <c r="B36" s="29"/>
      <c r="C36" s="31"/>
      <c r="D36" s="32"/>
      <c r="E36" s="31"/>
      <c r="F36" s="69"/>
      <c r="G36" s="32"/>
    </row>
    <row r="37" spans="2:7" ht="12.75">
      <c r="B37" s="67" t="s">
        <v>70</v>
      </c>
      <c r="C37" s="31"/>
      <c r="D37" s="32"/>
      <c r="E37" s="65" t="s">
        <v>68</v>
      </c>
      <c r="F37" s="68">
        <f>(((D29+1.4)/1.414)/(2*D32*F25*F7*D30/1000*D31/1000))/(D11/D33)*1.2</f>
        <v>119.05793970491735</v>
      </c>
      <c r="G37" s="32" t="s">
        <v>69</v>
      </c>
    </row>
    <row r="38" spans="2:7" ht="12.75">
      <c r="B38" s="70"/>
      <c r="C38" s="49"/>
      <c r="D38" s="49"/>
      <c r="E38" s="49"/>
      <c r="F38" s="49"/>
      <c r="G38" s="51"/>
    </row>
    <row r="39" spans="2:7" ht="12.75">
      <c r="B39" s="25" t="s">
        <v>71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72</v>
      </c>
      <c r="C41" s="12" t="s">
        <v>73</v>
      </c>
      <c r="D41" s="15">
        <v>1</v>
      </c>
      <c r="E41" s="12"/>
      <c r="F41" s="12"/>
      <c r="G41" s="13"/>
    </row>
    <row r="42" spans="2:7" ht="12.75">
      <c r="B42" s="14" t="s">
        <v>74</v>
      </c>
      <c r="C42" s="12" t="s">
        <v>75</v>
      </c>
      <c r="D42" s="18">
        <v>1.7000000000000002</v>
      </c>
      <c r="E42" s="12"/>
      <c r="F42" s="12"/>
      <c r="G42" s="13"/>
    </row>
    <row r="43" spans="2:7" ht="12.75">
      <c r="B43" s="14" t="s">
        <v>76</v>
      </c>
      <c r="C43" s="10" t="s">
        <v>77</v>
      </c>
      <c r="D43" s="18">
        <v>1</v>
      </c>
      <c r="E43" s="12"/>
      <c r="F43" s="12"/>
      <c r="G43" s="13"/>
    </row>
    <row r="44" spans="2:7" ht="12.75">
      <c r="B44" s="14" t="s">
        <v>78</v>
      </c>
      <c r="C44" s="54" t="s">
        <v>79</v>
      </c>
      <c r="D44" s="18">
        <v>1</v>
      </c>
      <c r="E44" s="12" t="s">
        <v>80</v>
      </c>
      <c r="F44" s="12"/>
      <c r="G44" s="13"/>
    </row>
    <row r="45" spans="2:7" ht="12.75">
      <c r="B45" s="14" t="s">
        <v>81</v>
      </c>
      <c r="C45" s="19" t="s">
        <v>82</v>
      </c>
      <c r="D45" s="20">
        <v>1.5</v>
      </c>
      <c r="E45" s="12" t="s">
        <v>80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67</v>
      </c>
      <c r="C47" s="12"/>
      <c r="D47" s="12"/>
      <c r="E47" s="71" t="s">
        <v>83</v>
      </c>
      <c r="F47" s="72">
        <f>(PI()*((D41/2)*(D41/2))*F35*D43*D42)/D16</f>
        <v>4.589012939076634</v>
      </c>
      <c r="G47" s="13" t="s">
        <v>22</v>
      </c>
    </row>
    <row r="48" spans="2:7" ht="12.75">
      <c r="B48" s="10"/>
      <c r="C48" s="12"/>
      <c r="D48" s="12"/>
      <c r="E48" s="71"/>
      <c r="F48" s="73" t="s">
        <v>84</v>
      </c>
      <c r="G48" s="13"/>
    </row>
    <row r="49" spans="2:7" ht="12.75">
      <c r="B49" s="67" t="s">
        <v>70</v>
      </c>
      <c r="C49" s="12"/>
      <c r="D49" s="12"/>
      <c r="E49" s="74" t="s">
        <v>83</v>
      </c>
      <c r="F49" s="72">
        <f>(PI()*((D41/2)*(D41/2))*F37*D43*D42)/D16</f>
        <v>7.94817041048073</v>
      </c>
      <c r="G49" s="13" t="s">
        <v>22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85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67</v>
      </c>
      <c r="C53" s="31"/>
      <c r="D53" s="39"/>
      <c r="E53" s="41" t="s">
        <v>86</v>
      </c>
      <c r="F53" s="45">
        <f>F35*(D13*2+D14+D15+D16*2)/1000</f>
        <v>11.4796050408321</v>
      </c>
      <c r="G53" s="32" t="s">
        <v>19</v>
      </c>
    </row>
    <row r="54" spans="2:7" ht="12.75">
      <c r="B54" s="29"/>
      <c r="C54" s="31"/>
      <c r="D54" s="39"/>
      <c r="E54" s="29" t="s">
        <v>87</v>
      </c>
      <c r="F54" s="75">
        <f>F53*D11</f>
        <v>68.8776302449926</v>
      </c>
      <c r="G54" s="32" t="s">
        <v>19</v>
      </c>
    </row>
    <row r="55" spans="2:7" ht="12.75">
      <c r="B55" s="29"/>
      <c r="C55" s="31"/>
      <c r="D55" s="39"/>
      <c r="E55" s="44" t="s">
        <v>88</v>
      </c>
      <c r="F55" s="40">
        <f>100*PI()*(D41/2)^2*(F53/100)*8.96*D11*D43</f>
        <v>484.7034240705282</v>
      </c>
      <c r="G55" s="32" t="s">
        <v>89</v>
      </c>
    </row>
    <row r="56" spans="2:7" ht="12.75">
      <c r="B56" s="29"/>
      <c r="C56" s="31"/>
      <c r="D56" s="39"/>
      <c r="E56" s="39"/>
      <c r="F56" s="76"/>
      <c r="G56" s="32"/>
    </row>
    <row r="57" spans="2:7" ht="12.75">
      <c r="B57" s="67" t="s">
        <v>70</v>
      </c>
      <c r="C57" s="31"/>
      <c r="D57" s="39"/>
      <c r="E57" s="41" t="s">
        <v>86</v>
      </c>
      <c r="F57" s="45">
        <f>F37*(D13*2+D14+D15+D16*2)/1000</f>
        <v>19.8826759307212</v>
      </c>
      <c r="G57" s="32" t="s">
        <v>19</v>
      </c>
    </row>
    <row r="58" spans="2:7" ht="12.75">
      <c r="B58" s="29"/>
      <c r="C58" s="31"/>
      <c r="D58" s="39"/>
      <c r="E58" s="29" t="s">
        <v>87</v>
      </c>
      <c r="F58" s="75">
        <f>F57*D11</f>
        <v>119.29605558432719</v>
      </c>
      <c r="G58" s="32" t="s">
        <v>19</v>
      </c>
    </row>
    <row r="59" spans="2:7" ht="12.75">
      <c r="B59" s="29"/>
      <c r="C59" s="31"/>
      <c r="D59" s="39"/>
      <c r="E59" s="44" t="s">
        <v>88</v>
      </c>
      <c r="F59" s="40">
        <f>100*PI()*(D41/2)^2*(F57/100)*8.96*D11*D43</f>
        <v>839.5063304901549</v>
      </c>
      <c r="G59" s="32" t="s">
        <v>89</v>
      </c>
    </row>
    <row r="60" spans="2:7" ht="12.75">
      <c r="B60" s="70"/>
      <c r="C60" s="49"/>
      <c r="D60" s="49"/>
      <c r="E60" s="49"/>
      <c r="F60" s="49"/>
      <c r="G60" s="51"/>
    </row>
    <row r="61" spans="2:7" ht="12.75">
      <c r="B61" s="25" t="s">
        <v>90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91</v>
      </c>
      <c r="C63" s="77" t="s">
        <v>92</v>
      </c>
      <c r="D63" s="78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67</v>
      </c>
      <c r="C65" s="12"/>
      <c r="D65" s="13"/>
      <c r="E65" s="12" t="s">
        <v>93</v>
      </c>
      <c r="F65" s="21">
        <f>((F53*D63*D11*2/D33)/((PI()*((D41/2)*(D41/2)))*D43))</f>
        <v>1.0406796412301123</v>
      </c>
      <c r="G65" s="13" t="s">
        <v>94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70</v>
      </c>
      <c r="C67" s="12"/>
      <c r="D67" s="13"/>
      <c r="E67" s="79" t="s">
        <v>93</v>
      </c>
      <c r="F67" s="21">
        <f>(((F57*D63*D11*2/D33)/((PI()*((D41/2)*(D41/2)))*D43)))/3</f>
        <v>0.6008190462035182</v>
      </c>
      <c r="G67" s="13" t="s">
        <v>94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95</v>
      </c>
      <c r="C70" s="31"/>
      <c r="D70" s="31"/>
      <c r="E70" s="31"/>
      <c r="F70" s="31"/>
      <c r="G70" s="32"/>
    </row>
    <row r="71" spans="2:7" ht="12.75">
      <c r="B71" s="29" t="s">
        <v>96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0" t="s">
        <v>67</v>
      </c>
      <c r="F72" s="31"/>
      <c r="G72" s="32"/>
    </row>
    <row r="73" spans="2:7" ht="12.75">
      <c r="B73" s="81" t="s">
        <v>97</v>
      </c>
      <c r="C73" s="39" t="s">
        <v>98</v>
      </c>
      <c r="D73" s="82">
        <v>1.23</v>
      </c>
      <c r="E73" s="83" t="s">
        <v>99</v>
      </c>
      <c r="F73" s="84">
        <f>(0.5*D73*(PI()*((D7/2)*(D7/2)))*(D76*D76*D76)*(D74/100))</f>
        <v>69.99803208165207</v>
      </c>
      <c r="G73" s="32" t="s">
        <v>100</v>
      </c>
    </row>
    <row r="74" spans="2:7" ht="12.75">
      <c r="B74" s="81" t="s">
        <v>101</v>
      </c>
      <c r="C74" s="39" t="s">
        <v>102</v>
      </c>
      <c r="D74" s="85">
        <v>25</v>
      </c>
      <c r="E74" s="83" t="s">
        <v>103</v>
      </c>
      <c r="F74" s="86">
        <f>F75/D29</f>
        <v>4.2</v>
      </c>
      <c r="G74" s="32" t="s">
        <v>104</v>
      </c>
    </row>
    <row r="75" spans="2:7" ht="12.75">
      <c r="B75" s="81" t="s">
        <v>105</v>
      </c>
      <c r="C75" s="39" t="s">
        <v>106</v>
      </c>
      <c r="D75" s="87">
        <v>1.4</v>
      </c>
      <c r="E75" s="88" t="s">
        <v>107</v>
      </c>
      <c r="F75" s="89">
        <f>VLOOKUP(F73,Sheet2!B5:C314,2,TRUE)</f>
        <v>50.400000000000006</v>
      </c>
      <c r="G75" s="32" t="s">
        <v>100</v>
      </c>
    </row>
    <row r="76" spans="2:7" ht="12.75">
      <c r="B76" s="81" t="s">
        <v>108</v>
      </c>
      <c r="C76" s="39" t="s">
        <v>28</v>
      </c>
      <c r="D76" s="90">
        <v>7</v>
      </c>
      <c r="E76" s="88" t="s">
        <v>109</v>
      </c>
      <c r="F76" s="89">
        <f>F75*100/F73</f>
        <v>72.00202420149307</v>
      </c>
      <c r="G76" s="32" t="s">
        <v>102</v>
      </c>
    </row>
    <row r="77" spans="2:7" ht="12.75">
      <c r="B77" s="29"/>
      <c r="C77" s="31"/>
      <c r="D77" s="32"/>
      <c r="E77" s="88" t="s">
        <v>110</v>
      </c>
      <c r="F77" s="91">
        <f>VLOOKUP(F73,Sheet2!B5:E314,4,TRUE)</f>
        <v>18.357588871299182</v>
      </c>
      <c r="G77" s="32" t="s">
        <v>100</v>
      </c>
    </row>
    <row r="78" spans="2:7" ht="12.75">
      <c r="B78" s="81"/>
      <c r="C78" s="39"/>
      <c r="D78" s="92"/>
      <c r="E78" s="83" t="s">
        <v>111</v>
      </c>
      <c r="F78" s="86">
        <f>D75*F74</f>
        <v>5.88</v>
      </c>
      <c r="G78" s="32" t="s">
        <v>100</v>
      </c>
    </row>
    <row r="79" spans="1:7" ht="12.75">
      <c r="A79" s="93"/>
      <c r="B79" s="29"/>
      <c r="C79" s="31"/>
      <c r="D79" s="32"/>
      <c r="E79" s="83" t="s">
        <v>112</v>
      </c>
      <c r="F79" s="86">
        <f>F75-F78</f>
        <v>44.52</v>
      </c>
      <c r="G79" s="32" t="s">
        <v>100</v>
      </c>
    </row>
    <row r="80" spans="1:7" ht="12.75">
      <c r="A80" s="94"/>
      <c r="B80" s="29"/>
      <c r="C80" s="39"/>
      <c r="D80" s="95"/>
      <c r="E80" s="96" t="s">
        <v>113</v>
      </c>
      <c r="F80" s="86">
        <f>F79/D29</f>
        <v>3.7100000000000004</v>
      </c>
      <c r="G80" s="32" t="s">
        <v>104</v>
      </c>
    </row>
    <row r="81" spans="1:9" ht="12.75">
      <c r="A81" s="97"/>
      <c r="B81" s="29"/>
      <c r="C81" s="39"/>
      <c r="D81" s="95"/>
      <c r="E81" s="88" t="s">
        <v>114</v>
      </c>
      <c r="F81" s="89">
        <f>F79*100/F73</f>
        <v>63.6017880446522</v>
      </c>
      <c r="G81" s="32" t="s">
        <v>102</v>
      </c>
      <c r="I81" s="3"/>
    </row>
    <row r="82" spans="1:9" ht="12.75">
      <c r="A82" s="97"/>
      <c r="B82" s="81"/>
      <c r="C82" s="39"/>
      <c r="D82" s="92"/>
      <c r="E82" s="98" t="s">
        <v>115</v>
      </c>
      <c r="F82" s="99">
        <f>F76*D74/100</f>
        <v>18.000506050373268</v>
      </c>
      <c r="G82" s="32" t="s">
        <v>102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1"/>
      <c r="C84" s="39"/>
      <c r="D84" s="100"/>
      <c r="E84" s="80" t="s">
        <v>70</v>
      </c>
      <c r="F84" s="48"/>
      <c r="G84" s="32"/>
      <c r="I84" s="3"/>
    </row>
    <row r="85" spans="2:9" ht="12.75">
      <c r="B85" s="81"/>
      <c r="C85" s="100"/>
      <c r="D85" s="32"/>
      <c r="E85" s="83" t="s">
        <v>99</v>
      </c>
      <c r="F85" s="84">
        <f>(0.5*D73*(PI()*((D7/2)*(D7/2)))*(D76*D76*D76)*(D74/100))</f>
        <v>69.99803208165207</v>
      </c>
      <c r="G85" s="32" t="s">
        <v>100</v>
      </c>
      <c r="I85" s="3"/>
    </row>
    <row r="86" spans="2:9" ht="12.75">
      <c r="B86" s="81"/>
      <c r="C86" s="100"/>
      <c r="D86" s="32"/>
      <c r="E86" s="83" t="s">
        <v>103</v>
      </c>
      <c r="F86" s="86">
        <f>F87/D29</f>
        <v>4.7</v>
      </c>
      <c r="G86" s="32" t="s">
        <v>104</v>
      </c>
      <c r="I86" s="3"/>
    </row>
    <row r="87" spans="2:9" ht="12.75">
      <c r="B87" s="81"/>
      <c r="C87" s="100"/>
      <c r="D87" s="32"/>
      <c r="E87" s="88" t="s">
        <v>107</v>
      </c>
      <c r="F87" s="89">
        <f>VLOOKUP(F85,Sheet3!B5:C314,2,TRUE)</f>
        <v>56.400000000000006</v>
      </c>
      <c r="G87" s="32" t="s">
        <v>100</v>
      </c>
      <c r="I87" s="3"/>
    </row>
    <row r="88" spans="2:7" ht="12.75">
      <c r="B88" s="81"/>
      <c r="C88" s="100"/>
      <c r="D88" s="32"/>
      <c r="E88" s="88" t="s">
        <v>109</v>
      </c>
      <c r="F88" s="89">
        <f>F87*100/F85</f>
        <v>80.57369374928986</v>
      </c>
      <c r="G88" s="32" t="s">
        <v>102</v>
      </c>
    </row>
    <row r="89" spans="2:7" ht="12.75">
      <c r="B89" s="29"/>
      <c r="C89" s="39"/>
      <c r="D89" s="32"/>
      <c r="E89" s="88" t="s">
        <v>110</v>
      </c>
      <c r="F89" s="91">
        <f>VLOOKUP(F85,Sheet3!B5:E314,4,TRUE)</f>
        <v>13.27209273063572</v>
      </c>
      <c r="G89" s="32" t="s">
        <v>100</v>
      </c>
    </row>
    <row r="90" spans="2:7" ht="12.75">
      <c r="B90" s="81"/>
      <c r="C90" s="100"/>
      <c r="D90" s="32"/>
      <c r="E90" s="83" t="s">
        <v>111</v>
      </c>
      <c r="F90" s="86">
        <f>D75*F86</f>
        <v>6.58</v>
      </c>
      <c r="G90" s="32" t="s">
        <v>100</v>
      </c>
    </row>
    <row r="91" spans="2:7" ht="12.75">
      <c r="B91" s="81"/>
      <c r="C91" s="100"/>
      <c r="D91" s="32"/>
      <c r="E91" s="83" t="s">
        <v>112</v>
      </c>
      <c r="F91" s="86">
        <f>F87-F90</f>
        <v>49.82000000000001</v>
      </c>
      <c r="G91" s="32" t="s">
        <v>100</v>
      </c>
    </row>
    <row r="92" spans="2:7" ht="12.75">
      <c r="B92" s="38"/>
      <c r="C92" s="76"/>
      <c r="D92" s="32"/>
      <c r="E92" s="83" t="s">
        <v>113</v>
      </c>
      <c r="F92" s="86">
        <f>F91/D29</f>
        <v>4.151666666666667</v>
      </c>
      <c r="G92" s="32" t="s">
        <v>104</v>
      </c>
    </row>
    <row r="93" spans="2:7" ht="12.75">
      <c r="B93" s="38"/>
      <c r="C93" s="76"/>
      <c r="D93" s="32"/>
      <c r="E93" s="88" t="s">
        <v>114</v>
      </c>
      <c r="F93" s="89">
        <f>F91*100/F85</f>
        <v>71.17342947853939</v>
      </c>
      <c r="G93" s="32" t="s">
        <v>102</v>
      </c>
    </row>
    <row r="94" spans="2:7" ht="12.75">
      <c r="B94" s="29"/>
      <c r="C94" s="39"/>
      <c r="D94" s="32"/>
      <c r="E94" s="101" t="s">
        <v>115</v>
      </c>
      <c r="F94" s="99">
        <f>F88*D74/100</f>
        <v>20.143423437322465</v>
      </c>
      <c r="G94" s="32" t="s">
        <v>102</v>
      </c>
    </row>
    <row r="95" spans="2:7" ht="12.75">
      <c r="B95" s="70"/>
      <c r="C95" s="49"/>
      <c r="D95" s="49"/>
      <c r="E95" s="102"/>
      <c r="F95" s="103"/>
      <c r="G95" s="51"/>
    </row>
    <row r="96" spans="2:8" ht="12.75">
      <c r="B96" s="104" t="s">
        <v>67</v>
      </c>
      <c r="C96" s="105"/>
      <c r="D96" s="105"/>
      <c r="E96" s="105"/>
      <c r="F96" s="105"/>
      <c r="G96" s="106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2.75">
      <c r="A125" s="107"/>
      <c r="B125" s="104" t="s">
        <v>116</v>
      </c>
      <c r="C125" s="105"/>
      <c r="D125" s="105"/>
      <c r="E125" s="105"/>
      <c r="F125" s="105"/>
      <c r="G125" s="108"/>
    </row>
    <row r="126" spans="6:7" ht="12.75">
      <c r="F126" s="31"/>
      <c r="G126" s="107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3" max="13" width="13.8515625" style="0" customWidth="1"/>
    <col min="15" max="15" width="11.421875" style="109" customWidth="1"/>
  </cols>
  <sheetData>
    <row r="3" spans="1:15" ht="12.75">
      <c r="A3" t="s">
        <v>117</v>
      </c>
      <c r="B3" t="s">
        <v>118</v>
      </c>
      <c r="C3" t="s">
        <v>119</v>
      </c>
      <c r="E3" t="s">
        <v>120</v>
      </c>
      <c r="H3" t="s">
        <v>121</v>
      </c>
      <c r="I3" t="s">
        <v>122</v>
      </c>
      <c r="J3" t="s">
        <v>123</v>
      </c>
      <c r="K3" t="s">
        <v>124</v>
      </c>
      <c r="L3" t="s">
        <v>125</v>
      </c>
      <c r="M3" t="s">
        <v>126</v>
      </c>
      <c r="O3" s="109" t="s">
        <v>127</v>
      </c>
    </row>
    <row r="4" ht="12.75">
      <c r="M4" t="s">
        <v>128</v>
      </c>
    </row>
    <row r="5" spans="1:16" ht="12.75">
      <c r="A5">
        <v>0.1</v>
      </c>
      <c r="B5" s="109">
        <f>C5+E5</f>
        <v>1.2104067964123013</v>
      </c>
      <c r="C5" s="109">
        <f>A5*Sheet1!D29</f>
        <v>1.2000000000000002</v>
      </c>
      <c r="E5" s="109">
        <f>(A5*A5)*O5</f>
        <v>0.010406796412301125</v>
      </c>
      <c r="I5" s="110"/>
      <c r="O5" s="109">
        <f>Sheet1!F65</f>
        <v>1.0406796412301123</v>
      </c>
      <c r="P5" s="110"/>
    </row>
    <row r="6" spans="1:15" ht="12.75">
      <c r="A6">
        <v>0.2</v>
      </c>
      <c r="B6" s="109">
        <f>C6+E6</f>
        <v>2.441627185649205</v>
      </c>
      <c r="C6" s="109">
        <f>A6*Sheet1!D29</f>
        <v>2.4000000000000004</v>
      </c>
      <c r="E6" s="109">
        <f aca="true" t="shared" si="0" ref="E6:E69">(A6*A6)*O6</f>
        <v>0.0416271856492045</v>
      </c>
      <c r="I6" s="110"/>
      <c r="O6" s="109">
        <f>Sheet1!F65</f>
        <v>1.0406796412301123</v>
      </c>
    </row>
    <row r="7" spans="1:15" ht="12.75">
      <c r="A7">
        <v>0.3</v>
      </c>
      <c r="B7" s="109">
        <f>C7+E7</f>
        <v>3.69366116771071</v>
      </c>
      <c r="C7" s="109">
        <f>A7*Sheet1!D29</f>
        <v>3.5999999999999996</v>
      </c>
      <c r="E7" s="109">
        <f t="shared" si="0"/>
        <v>0.0936611677107101</v>
      </c>
      <c r="H7">
        <v>2</v>
      </c>
      <c r="I7" s="110">
        <f>(0.5*Sheet1!D73*(3.141593*((Sheet1!D7/2)*(Sheet1!D7/2)))*(H7*H7*H7)*(Sheet1!D74/100))</f>
        <v>1.632607342275</v>
      </c>
      <c r="J7" s="109">
        <f>VLOOKUP(I7,B5:C334,2,TRUE)</f>
        <v>1.2000000000000002</v>
      </c>
      <c r="K7" s="109">
        <f>J7/Sheet1!D29*Sheet1!D75</f>
        <v>0.14</v>
      </c>
      <c r="L7" s="109">
        <f>J7-K7</f>
        <v>1.06</v>
      </c>
      <c r="O7" s="109">
        <f>Sheet1!F65</f>
        <v>1.0406796412301123</v>
      </c>
    </row>
    <row r="8" spans="1:15" ht="12.75">
      <c r="A8">
        <v>0.4</v>
      </c>
      <c r="B8" s="109">
        <f aca="true" t="shared" si="1" ref="B8:B71">C8+E8</f>
        <v>4.966508742596819</v>
      </c>
      <c r="C8" s="109">
        <f>A8*Sheet1!D29</f>
        <v>4.800000000000001</v>
      </c>
      <c r="E8" s="109">
        <f t="shared" si="0"/>
        <v>0.166508742596818</v>
      </c>
      <c r="H8">
        <v>2.5</v>
      </c>
      <c r="I8" s="110">
        <f>(0.5*Sheet1!D73*(3.141593*((Sheet1!D7/2)*(Sheet1!D7/2)))*(H8*H8*H8)*(Sheet1!D74/100))</f>
        <v>3.1886862153808595</v>
      </c>
      <c r="J8" s="109">
        <f>VLOOKUP(I8,B5:C334,2,TRUE)</f>
        <v>2.4000000000000004</v>
      </c>
      <c r="K8" s="109">
        <f>J8/Sheet1!D29*Sheet1!D75</f>
        <v>0.28</v>
      </c>
      <c r="L8" s="109">
        <f>J8-K8</f>
        <v>2.12</v>
      </c>
      <c r="O8" s="109">
        <f>Sheet1!F65</f>
        <v>1.0406796412301123</v>
      </c>
    </row>
    <row r="9" spans="1:15" ht="12.75">
      <c r="A9">
        <v>0.5</v>
      </c>
      <c r="B9" s="109">
        <f t="shared" si="1"/>
        <v>6.260169910307528</v>
      </c>
      <c r="C9" s="109">
        <f>A9*Sheet1!D29</f>
        <v>6</v>
      </c>
      <c r="E9" s="109">
        <f t="shared" si="0"/>
        <v>0.26016991030752806</v>
      </c>
      <c r="H9">
        <v>3</v>
      </c>
      <c r="I9" s="110">
        <f>(0.5*Sheet1!D73*(3.141593*((Sheet1!D7/2)*(Sheet1!D7/2)))*(H9*H9*H9)*(Sheet1!D74/100))</f>
        <v>5.510049780178125</v>
      </c>
      <c r="J9" s="109">
        <f>VLOOKUP(I9,B5:C334,2,TRUE)</f>
        <v>4.800000000000001</v>
      </c>
      <c r="K9" s="109">
        <f>J9/Sheet1!D29*Sheet1!D75</f>
        <v>0.56</v>
      </c>
      <c r="L9" s="109">
        <f aca="true" t="shared" si="2" ref="L9:L27">J9-K9</f>
        <v>4.24</v>
      </c>
      <c r="O9" s="109">
        <f>Sheet1!F65</f>
        <v>1.0406796412301123</v>
      </c>
    </row>
    <row r="10" spans="1:15" ht="12.75">
      <c r="A10">
        <v>0.6</v>
      </c>
      <c r="B10" s="109">
        <f t="shared" si="1"/>
        <v>7.57464467084284</v>
      </c>
      <c r="C10" s="109">
        <f>A10*Sheet1!D29</f>
        <v>7.199999999999999</v>
      </c>
      <c r="E10" s="109">
        <f t="shared" si="0"/>
        <v>0.3746446708428404</v>
      </c>
      <c r="H10">
        <v>3.5</v>
      </c>
      <c r="I10" s="110">
        <f>(0.5*Sheet1!D73*(3.141593*((Sheet1!D7/2)*(Sheet1!D7/2)))*(H10*H10*H10)*(Sheet1!D74/100))</f>
        <v>8.749754975005079</v>
      </c>
      <c r="J10" s="109">
        <f>VLOOKUP(I10,B5:C334,2,TRUE)</f>
        <v>7.199999999999999</v>
      </c>
      <c r="K10" s="109">
        <f>J10/Sheet1!D29*Sheet1!D75</f>
        <v>0.84</v>
      </c>
      <c r="L10" s="109">
        <f t="shared" si="2"/>
        <v>6.359999999999999</v>
      </c>
      <c r="O10" s="109">
        <f>Sheet1!F65</f>
        <v>1.0406796412301123</v>
      </c>
    </row>
    <row r="11" spans="1:15" ht="12.75">
      <c r="A11">
        <v>0.7</v>
      </c>
      <c r="B11" s="109">
        <f t="shared" si="1"/>
        <v>8.909933024202754</v>
      </c>
      <c r="C11" s="109">
        <f>A11*Sheet1!D29</f>
        <v>8.399999999999999</v>
      </c>
      <c r="E11" s="109">
        <f t="shared" si="0"/>
        <v>0.5099330242027549</v>
      </c>
      <c r="H11">
        <v>4</v>
      </c>
      <c r="I11" s="110">
        <f>(0.5*Sheet1!D73*(3.141593*((Sheet1!D7/2)*(Sheet1!D7/2)))*(H11*H11*H11)*(Sheet1!D74/100))</f>
        <v>13.0608587382</v>
      </c>
      <c r="J11" s="109">
        <f>VLOOKUP(I11,B5:C334,2,TRUE)</f>
        <v>12</v>
      </c>
      <c r="K11" s="109">
        <f>J11/Sheet1!D29*Sheet1!D75</f>
        <v>1.4</v>
      </c>
      <c r="L11" s="109">
        <f t="shared" si="2"/>
        <v>10.6</v>
      </c>
      <c r="O11" s="109">
        <f>Sheet1!F65</f>
        <v>1.0406796412301123</v>
      </c>
    </row>
    <row r="12" spans="1:15" ht="12.75">
      <c r="A12">
        <v>0.8</v>
      </c>
      <c r="B12" s="109">
        <f t="shared" si="1"/>
        <v>10.266034970387274</v>
      </c>
      <c r="C12" s="109">
        <f>A12*Sheet1!D29</f>
        <v>9.600000000000001</v>
      </c>
      <c r="E12" s="109">
        <f t="shared" si="0"/>
        <v>0.666034970387272</v>
      </c>
      <c r="H12">
        <v>4.5</v>
      </c>
      <c r="I12" s="110">
        <f>(0.5*Sheet1!D73*(3.141593*((Sheet1!D7/2)*(Sheet1!D7/2)))*(H12*H12*H12)*(Sheet1!D74/100))</f>
        <v>18.59641800810117</v>
      </c>
      <c r="J12" s="109">
        <f>VLOOKUP(I12,B5:C334,2,TRUE)</f>
        <v>15.600000000000001</v>
      </c>
      <c r="K12" s="109">
        <f>J12/Sheet1!D29*Sheet1!D75</f>
        <v>1.8199999999999998</v>
      </c>
      <c r="L12" s="109">
        <f t="shared" si="2"/>
        <v>13.780000000000001</v>
      </c>
      <c r="O12" s="109">
        <f>Sheet1!F65</f>
        <v>1.0406796412301123</v>
      </c>
    </row>
    <row r="13" spans="1:15" ht="12.75">
      <c r="A13">
        <v>0.9</v>
      </c>
      <c r="B13" s="109">
        <f t="shared" si="1"/>
        <v>11.642950509396393</v>
      </c>
      <c r="C13" s="109">
        <f>A13*Sheet1!D29</f>
        <v>10.8</v>
      </c>
      <c r="E13" s="109">
        <f t="shared" si="0"/>
        <v>0.8429505093963909</v>
      </c>
      <c r="H13">
        <v>5</v>
      </c>
      <c r="I13" s="110">
        <f>(0.5*Sheet1!D73*(3.141593*((Sheet1!D7/2)*(Sheet1!D7/2)))*(H13*H13*H13)*(Sheet1!D74/100))</f>
        <v>25.509489723046876</v>
      </c>
      <c r="J13" s="109">
        <f>VLOOKUP(I13,B5:C334,2,TRUE)</f>
        <v>21.6</v>
      </c>
      <c r="K13" s="109">
        <f>J13/Sheet1!D29*Sheet1!D75</f>
        <v>2.52</v>
      </c>
      <c r="L13" s="109">
        <f t="shared" si="2"/>
        <v>19.080000000000002</v>
      </c>
      <c r="O13" s="109">
        <f>Sheet1!F65</f>
        <v>1.0406796412301123</v>
      </c>
    </row>
    <row r="14" spans="1:15" ht="12.75">
      <c r="A14">
        <v>1</v>
      </c>
      <c r="B14" s="109">
        <f t="shared" si="1"/>
        <v>13.040679641230112</v>
      </c>
      <c r="C14" s="109">
        <f>A14*Sheet1!D29</f>
        <v>12</v>
      </c>
      <c r="E14" s="109">
        <f t="shared" si="0"/>
        <v>1.0406796412301123</v>
      </c>
      <c r="H14">
        <v>5.5</v>
      </c>
      <c r="I14" s="110">
        <f>(0.5*Sheet1!D73*(3.141593*((Sheet1!D7/2)*(Sheet1!D7/2)))*(H14*H14*H14)*(Sheet1!D74/100))</f>
        <v>33.95313082137539</v>
      </c>
      <c r="J14" s="109">
        <f>VLOOKUP(I14,B5:C334,2,TRUE)</f>
        <v>27.599999999999998</v>
      </c>
      <c r="K14" s="109">
        <f>J14/Sheet1!D29*Sheet1!D75</f>
        <v>3.2199999999999998</v>
      </c>
      <c r="L14" s="109">
        <f t="shared" si="2"/>
        <v>24.38</v>
      </c>
      <c r="O14" s="109">
        <f>Sheet1!F65</f>
        <v>1.0406796412301123</v>
      </c>
    </row>
    <row r="15" spans="1:15" ht="12.75">
      <c r="A15">
        <v>1.1</v>
      </c>
      <c r="B15" s="109">
        <f t="shared" si="1"/>
        <v>14.459222365888436</v>
      </c>
      <c r="C15" s="109">
        <f>A15*Sheet1!D29</f>
        <v>13.200000000000001</v>
      </c>
      <c r="E15" s="109">
        <f t="shared" si="0"/>
        <v>1.259222365888436</v>
      </c>
      <c r="H15">
        <v>6</v>
      </c>
      <c r="I15" s="110">
        <f>(0.5*Sheet1!D73*(3.141593*((Sheet1!D7/2)*(Sheet1!D7/2)))*(H15*H15*H15)*(Sheet1!D74/100))</f>
        <v>44.080398241425</v>
      </c>
      <c r="J15" s="109">
        <f>VLOOKUP(I15,B5:C334,2,TRUE)</f>
        <v>34.8</v>
      </c>
      <c r="K15" s="109">
        <f>J15/Sheet1!D29*Sheet1!D75</f>
        <v>4.06</v>
      </c>
      <c r="L15" s="109">
        <f t="shared" si="2"/>
        <v>30.74</v>
      </c>
      <c r="O15" s="109">
        <f>Sheet1!F65</f>
        <v>1.0406796412301123</v>
      </c>
    </row>
    <row r="16" spans="1:15" ht="12.75">
      <c r="A16">
        <v>1.2</v>
      </c>
      <c r="B16" s="109">
        <f t="shared" si="1"/>
        <v>15.89857868337136</v>
      </c>
      <c r="C16" s="109">
        <f>A16*Sheet1!D29</f>
        <v>14.399999999999999</v>
      </c>
      <c r="E16" s="109">
        <f t="shared" si="0"/>
        <v>1.4985786833713617</v>
      </c>
      <c r="H16">
        <v>6.5</v>
      </c>
      <c r="I16" s="110">
        <f>(0.5*Sheet1!D73*(3.141593*((Sheet1!D7/2)*(Sheet1!D7/2)))*(H16*H16*H16)*(Sheet1!D74/100))</f>
        <v>56.04434892153399</v>
      </c>
      <c r="J16" s="109">
        <f>VLOOKUP(I16,B5:C334,2,TRUE)</f>
        <v>42</v>
      </c>
      <c r="K16" s="109">
        <f>J16/Sheet1!D29*Sheet1!D75</f>
        <v>4.8999999999999995</v>
      </c>
      <c r="L16" s="109">
        <f t="shared" si="2"/>
        <v>37.1</v>
      </c>
      <c r="O16" s="109">
        <f>Sheet1!F65</f>
        <v>1.0406796412301123</v>
      </c>
    </row>
    <row r="17" spans="1:15" ht="12.75">
      <c r="A17">
        <v>1.3</v>
      </c>
      <c r="B17" s="109">
        <f t="shared" si="1"/>
        <v>17.35874859367889</v>
      </c>
      <c r="C17" s="109">
        <f>A17*Sheet1!D29</f>
        <v>15.600000000000001</v>
      </c>
      <c r="E17" s="109">
        <f t="shared" si="0"/>
        <v>1.7587485936788898</v>
      </c>
      <c r="H17">
        <v>7</v>
      </c>
      <c r="I17" s="110">
        <f>(0.5*Sheet1!D73*(3.141593*((Sheet1!D7/2)*(Sheet1!D7/2)))*(H17*H17*H17)*(Sheet1!D74/100))</f>
        <v>69.99803980004063</v>
      </c>
      <c r="J17" s="109">
        <f>VLOOKUP(I17,B5:C334,2,TRUE)</f>
        <v>50.400000000000006</v>
      </c>
      <c r="K17" s="109">
        <f>J17/Sheet1!D29*Sheet1!D75</f>
        <v>5.88</v>
      </c>
      <c r="L17" s="109">
        <f t="shared" si="2"/>
        <v>44.52</v>
      </c>
      <c r="O17" s="109">
        <f>Sheet1!F65</f>
        <v>1.0406796412301123</v>
      </c>
    </row>
    <row r="18" spans="1:15" ht="12.75">
      <c r="A18">
        <v>1.4</v>
      </c>
      <c r="B18" s="109">
        <f t="shared" si="1"/>
        <v>18.839732096811016</v>
      </c>
      <c r="C18" s="109">
        <f>A18*Sheet1!D29</f>
        <v>16.799999999999997</v>
      </c>
      <c r="E18" s="109">
        <f t="shared" si="0"/>
        <v>2.0397320968110195</v>
      </c>
      <c r="H18">
        <v>7.5</v>
      </c>
      <c r="I18" s="110">
        <f>(0.5*Sheet1!D73*(3.141593*((Sheet1!D7/2)*(Sheet1!D7/2)))*(H18*H18*H18)*(Sheet1!D74/100))</f>
        <v>86.0945278152832</v>
      </c>
      <c r="J18" s="109">
        <f>VLOOKUP(I18,B5:C334,2,TRUE)</f>
        <v>60</v>
      </c>
      <c r="K18" s="109">
        <f>J18/Sheet1!D29*Sheet1!D75</f>
        <v>7</v>
      </c>
      <c r="L18" s="109">
        <f t="shared" si="2"/>
        <v>53</v>
      </c>
      <c r="O18" s="109">
        <f>Sheet1!F65</f>
        <v>1.0406796412301123</v>
      </c>
    </row>
    <row r="19" spans="1:15" ht="12.75">
      <c r="A19">
        <v>1.5</v>
      </c>
      <c r="B19" s="109">
        <f t="shared" si="1"/>
        <v>20.34152919276775</v>
      </c>
      <c r="C19" s="109">
        <f>A19*Sheet1!D29</f>
        <v>18</v>
      </c>
      <c r="E19" s="109">
        <f t="shared" si="0"/>
        <v>2.3415291927677524</v>
      </c>
      <c r="H19">
        <v>8</v>
      </c>
      <c r="I19" s="110">
        <f>(0.5*Sheet1!D73*(3.141593*((Sheet1!D7/2)*(Sheet1!D7/2)))*(H19*H19*H19)*(Sheet1!D74/100))</f>
        <v>104.4868699056</v>
      </c>
      <c r="J19" s="109">
        <f>VLOOKUP(I19,B5:C334,2,TRUE)</f>
        <v>68.4</v>
      </c>
      <c r="K19" s="109">
        <f>J19/Sheet1!D29*Sheet1!D75</f>
        <v>7.9799999999999995</v>
      </c>
      <c r="L19" s="109">
        <f t="shared" si="2"/>
        <v>60.42000000000001</v>
      </c>
      <c r="O19" s="109">
        <f>Sheet1!F65</f>
        <v>1.0406796412301123</v>
      </c>
    </row>
    <row r="20" spans="1:15" ht="12.75">
      <c r="A20">
        <v>1.6</v>
      </c>
      <c r="B20" s="109">
        <f t="shared" si="1"/>
        <v>21.86413988154909</v>
      </c>
      <c r="C20" s="109">
        <f>A20*Sheet1!D29</f>
        <v>19.200000000000003</v>
      </c>
      <c r="E20" s="109">
        <f t="shared" si="0"/>
        <v>2.664139881549088</v>
      </c>
      <c r="H20">
        <v>8.5</v>
      </c>
      <c r="I20" s="110">
        <f>(0.5*Sheet1!D73*(3.141593*((Sheet1!D7/2)*(Sheet1!D7/2)))*(H20*H20*H20)*(Sheet1!D74/100))</f>
        <v>125.3281230093293</v>
      </c>
      <c r="J20" s="109">
        <f>VLOOKUP(I20,B5:C334,2,TRUE)</f>
        <v>79.19999999999999</v>
      </c>
      <c r="K20" s="109">
        <f>J20/Sheet1!D29*Sheet1!D75</f>
        <v>9.239999999999998</v>
      </c>
      <c r="L20" s="109">
        <f t="shared" si="2"/>
        <v>69.96</v>
      </c>
      <c r="O20" s="109">
        <f>Sheet1!F65</f>
        <v>1.0406796412301123</v>
      </c>
    </row>
    <row r="21" spans="1:15" ht="12.75">
      <c r="A21">
        <v>1.7</v>
      </c>
      <c r="B21" s="109">
        <f t="shared" si="1"/>
        <v>23.407564163155023</v>
      </c>
      <c r="C21" s="109">
        <f>A21*Sheet1!D29</f>
        <v>20.4</v>
      </c>
      <c r="E21" s="109">
        <f t="shared" si="0"/>
        <v>3.007564163155024</v>
      </c>
      <c r="H21">
        <v>9</v>
      </c>
      <c r="I21" s="110">
        <f>(0.5*Sheet1!D73*(3.141593*((Sheet1!D7/2)*(Sheet1!D7/2)))*(H21*H21*H21)*(Sheet1!D74/100))</f>
        <v>148.77134406480937</v>
      </c>
      <c r="J21" s="109">
        <f>VLOOKUP(I21,B5:C334,2,TRUE)</f>
        <v>90</v>
      </c>
      <c r="K21" s="109">
        <f>J21/Sheet1!D29*Sheet1!D75</f>
        <v>10.5</v>
      </c>
      <c r="L21" s="109">
        <f t="shared" si="2"/>
        <v>79.5</v>
      </c>
      <c r="O21" s="109">
        <f>Sheet1!F65</f>
        <v>1.0406796412301123</v>
      </c>
    </row>
    <row r="22" spans="1:15" ht="12.75">
      <c r="A22">
        <v>1.8</v>
      </c>
      <c r="B22" s="109">
        <f t="shared" si="1"/>
        <v>24.971802037585565</v>
      </c>
      <c r="C22" s="109">
        <f>A22*Sheet1!D29</f>
        <v>21.6</v>
      </c>
      <c r="E22" s="109">
        <f t="shared" si="0"/>
        <v>3.3718020375855637</v>
      </c>
      <c r="H22">
        <v>9.5</v>
      </c>
      <c r="I22" s="110">
        <f>(0.5*Sheet1!D73*(3.141593*((Sheet1!D7/2)*(Sheet1!D7/2)))*(H22*H22*H22)*(Sheet1!D74/100))</f>
        <v>174.9695900103785</v>
      </c>
      <c r="J22" s="109">
        <f>VLOOKUP(I22,B5:C334,2,TRUE)</f>
        <v>100.80000000000001</v>
      </c>
      <c r="K22" s="109">
        <f>J22/Sheet1!D29*Sheet1!D75</f>
        <v>11.76</v>
      </c>
      <c r="L22" s="109">
        <f t="shared" si="2"/>
        <v>89.04</v>
      </c>
      <c r="O22" s="109">
        <f>Sheet1!F65</f>
        <v>1.0406796412301123</v>
      </c>
    </row>
    <row r="23" spans="1:15" ht="12.75">
      <c r="A23">
        <v>1.9</v>
      </c>
      <c r="B23" s="109">
        <f t="shared" si="1"/>
        <v>26.556853504840703</v>
      </c>
      <c r="C23" s="109">
        <f>A23*Sheet1!D29</f>
        <v>22.799999999999997</v>
      </c>
      <c r="E23" s="109">
        <f t="shared" si="0"/>
        <v>3.7568535048407052</v>
      </c>
      <c r="H23">
        <v>10</v>
      </c>
      <c r="I23" s="110">
        <f>(0.5*Sheet1!D73*(3.141593*((Sheet1!D7/2)*(Sheet1!D7/2)))*(H23*H23*H23)*(Sheet1!D74/100))</f>
        <v>204.075917784375</v>
      </c>
      <c r="J23" s="109">
        <f>VLOOKUP(I23,B5:C334,2,TRUE)</f>
        <v>111.60000000000001</v>
      </c>
      <c r="K23" s="109">
        <f>J23/Sheet1!D29*Sheet1!D75</f>
        <v>13.02</v>
      </c>
      <c r="L23" s="109">
        <f t="shared" si="2"/>
        <v>98.58000000000001</v>
      </c>
      <c r="O23" s="109">
        <f>Sheet1!F65</f>
        <v>1.0406796412301123</v>
      </c>
    </row>
    <row r="24" spans="1:15" ht="12.75">
      <c r="A24">
        <v>2</v>
      </c>
      <c r="B24" s="109">
        <f t="shared" si="1"/>
        <v>28.16271856492045</v>
      </c>
      <c r="C24" s="109">
        <f>A24*Sheet1!D29</f>
        <v>24</v>
      </c>
      <c r="E24" s="109">
        <f t="shared" si="0"/>
        <v>4.162718564920449</v>
      </c>
      <c r="H24">
        <v>10.5</v>
      </c>
      <c r="I24" s="110">
        <f>(0.5*Sheet1!D73*(3.141593*((Sheet1!D7/2)*(Sheet1!D7/2)))*(H24*H24*H24)*(Sheet1!D74/100))</f>
        <v>236.24338432513713</v>
      </c>
      <c r="J24" s="109">
        <f>VLOOKUP(I24,B5:C334,2,TRUE)</f>
        <v>123.60000000000001</v>
      </c>
      <c r="K24" s="109">
        <f>J24/Sheet1!D29*Sheet1!D75</f>
        <v>14.42</v>
      </c>
      <c r="L24" s="109">
        <f t="shared" si="2"/>
        <v>109.18</v>
      </c>
      <c r="O24" s="109">
        <f>Sheet1!F65</f>
        <v>1.0406796412301123</v>
      </c>
    </row>
    <row r="25" spans="1:15" ht="12.75">
      <c r="A25">
        <v>2.1</v>
      </c>
      <c r="B25" s="109">
        <f t="shared" si="1"/>
        <v>29.7893972178248</v>
      </c>
      <c r="C25" s="109">
        <f>A25*Sheet1!D29</f>
        <v>25.200000000000003</v>
      </c>
      <c r="E25" s="109">
        <f t="shared" si="0"/>
        <v>4.5893972178247955</v>
      </c>
      <c r="H25">
        <v>11</v>
      </c>
      <c r="I25" s="110">
        <f>(0.5*Sheet1!D73*(3.141593*((Sheet1!D7/2)*(Sheet1!D7/2)))*(H25*H25*H25)*(Sheet1!D74/100))</f>
        <v>271.6250465710031</v>
      </c>
      <c r="J25" s="109">
        <f>VLOOKUP(I25,B5:C334,2,TRUE)</f>
        <v>135.60000000000002</v>
      </c>
      <c r="K25" s="109">
        <f>J25/Sheet1!D29*Sheet1!D75</f>
        <v>15.820000000000002</v>
      </c>
      <c r="L25" s="109">
        <f t="shared" si="2"/>
        <v>119.78000000000002</v>
      </c>
      <c r="O25" s="109">
        <f>Sheet1!F65</f>
        <v>1.0406796412301123</v>
      </c>
    </row>
    <row r="26" spans="1:15" ht="12.75">
      <c r="A26">
        <v>2.2</v>
      </c>
      <c r="B26" s="109">
        <f t="shared" si="1"/>
        <v>31.436889463553747</v>
      </c>
      <c r="C26" s="109">
        <f>A26*Sheet1!D29</f>
        <v>26.400000000000002</v>
      </c>
      <c r="E26" s="109">
        <f t="shared" si="0"/>
        <v>5.036889463553744</v>
      </c>
      <c r="H26">
        <v>11.5</v>
      </c>
      <c r="I26" s="110">
        <f>(0.5*Sheet1!D73*(3.141593*((Sheet1!D7/2)*(Sheet1!D7/2)))*(H26*H26*H26)*(Sheet1!D74/100))</f>
        <v>310.37396146031136</v>
      </c>
      <c r="J26" s="109">
        <f>VLOOKUP(I26,B5:C334,2,TRUE)</f>
        <v>148.8</v>
      </c>
      <c r="K26" s="109">
        <f>J26/Sheet1!D29*Sheet1!D75</f>
        <v>17.36</v>
      </c>
      <c r="L26" s="109">
        <f t="shared" si="2"/>
        <v>131.44</v>
      </c>
      <c r="O26" s="109">
        <f>Sheet1!F65</f>
        <v>1.0406796412301123</v>
      </c>
    </row>
    <row r="27" spans="1:15" ht="12.75">
      <c r="A27">
        <v>2.3</v>
      </c>
      <c r="B27" s="109">
        <f t="shared" si="1"/>
        <v>33.10519530210729</v>
      </c>
      <c r="C27" s="109">
        <f>A27*Sheet1!D29</f>
        <v>27.599999999999998</v>
      </c>
      <c r="E27" s="109">
        <f t="shared" si="0"/>
        <v>5.505195302107293</v>
      </c>
      <c r="H27">
        <v>12</v>
      </c>
      <c r="I27" s="110">
        <f>(0.5*Sheet1!D73*(3.141593*((Sheet1!D7/2)*(Sheet1!D7/2)))*(H27*H27*H27)*(Sheet1!D74/100))</f>
        <v>352.6431859314</v>
      </c>
      <c r="J27" s="109">
        <f>VLOOKUP(I27,B5:C334,2,TRUE)</f>
        <v>162</v>
      </c>
      <c r="K27" s="109">
        <f>J27/Sheet1!D29*Sheet1!D75</f>
        <v>18.9</v>
      </c>
      <c r="L27" s="109">
        <f t="shared" si="2"/>
        <v>143.1</v>
      </c>
      <c r="O27" s="109">
        <f>Sheet1!F65</f>
        <v>1.0406796412301123</v>
      </c>
    </row>
    <row r="28" spans="1:15" ht="12.75">
      <c r="A28">
        <v>2.4</v>
      </c>
      <c r="B28" s="109">
        <f t="shared" si="1"/>
        <v>34.79431473348544</v>
      </c>
      <c r="C28" s="109">
        <f>A28*Sheet1!D29</f>
        <v>28.799999999999997</v>
      </c>
      <c r="E28" s="109">
        <f t="shared" si="0"/>
        <v>5.994314733485447</v>
      </c>
      <c r="I28" s="110"/>
      <c r="O28" s="109">
        <f>Sheet1!F65</f>
        <v>1.0406796412301123</v>
      </c>
    </row>
    <row r="29" spans="1:15" ht="12.75">
      <c r="A29">
        <v>2.5</v>
      </c>
      <c r="B29" s="109">
        <f t="shared" si="1"/>
        <v>36.504247757688205</v>
      </c>
      <c r="C29" s="109">
        <f>A29*Sheet1!D29</f>
        <v>30</v>
      </c>
      <c r="E29" s="109">
        <f t="shared" si="0"/>
        <v>6.504247757688201</v>
      </c>
      <c r="I29" s="110"/>
      <c r="O29" s="109">
        <f>Sheet1!F65</f>
        <v>1.0406796412301123</v>
      </c>
    </row>
    <row r="30" spans="1:15" ht="12.75">
      <c r="A30">
        <v>2.6</v>
      </c>
      <c r="B30" s="109">
        <f t="shared" si="1"/>
        <v>38.23499437471556</v>
      </c>
      <c r="C30" s="109">
        <f>A30*Sheet1!D29</f>
        <v>31.200000000000003</v>
      </c>
      <c r="E30" s="109">
        <f t="shared" si="0"/>
        <v>7.034994374715559</v>
      </c>
      <c r="I30" s="110"/>
      <c r="O30" s="109">
        <f>Sheet1!F65</f>
        <v>1.0406796412301123</v>
      </c>
    </row>
    <row r="31" spans="1:15" ht="12.75">
      <c r="A31">
        <v>2.7</v>
      </c>
      <c r="B31" s="109">
        <f t="shared" si="1"/>
        <v>39.98655458456753</v>
      </c>
      <c r="C31" s="109">
        <f>A31*Sheet1!D29</f>
        <v>32.400000000000006</v>
      </c>
      <c r="E31" s="109">
        <f t="shared" si="0"/>
        <v>7.586554584567519</v>
      </c>
      <c r="I31" s="110"/>
      <c r="O31" s="109">
        <f>Sheet1!F65</f>
        <v>1.0406796412301123</v>
      </c>
    </row>
    <row r="32" spans="1:15" ht="12.75">
      <c r="A32">
        <v>2.8</v>
      </c>
      <c r="B32" s="109">
        <f t="shared" si="1"/>
        <v>41.75892838724407</v>
      </c>
      <c r="C32" s="109">
        <f>A32*Sheet1!D29</f>
        <v>33.599999999999994</v>
      </c>
      <c r="E32" s="109">
        <f t="shared" si="0"/>
        <v>8.158928387244078</v>
      </c>
      <c r="I32" s="110"/>
      <c r="O32" s="109">
        <f>Sheet1!F65</f>
        <v>1.0406796412301123</v>
      </c>
    </row>
    <row r="33" spans="1:15" ht="12.75">
      <c r="A33">
        <v>2.9</v>
      </c>
      <c r="B33" s="109">
        <f t="shared" si="1"/>
        <v>43.55211578274524</v>
      </c>
      <c r="C33" s="109">
        <f>A33*Sheet1!D29</f>
        <v>34.8</v>
      </c>
      <c r="E33" s="109">
        <f t="shared" si="0"/>
        <v>8.752115782745244</v>
      </c>
      <c r="I33" s="110"/>
      <c r="O33" s="109">
        <f>Sheet1!F65</f>
        <v>1.0406796412301123</v>
      </c>
    </row>
    <row r="34" spans="1:15" ht="12.75">
      <c r="A34">
        <v>3</v>
      </c>
      <c r="B34" s="109">
        <f t="shared" si="1"/>
        <v>45.366116771071006</v>
      </c>
      <c r="C34" s="109">
        <f>A34*Sheet1!D29</f>
        <v>36</v>
      </c>
      <c r="E34" s="109">
        <f t="shared" si="0"/>
        <v>9.36611677107101</v>
      </c>
      <c r="I34" s="110"/>
      <c r="O34" s="109">
        <f>Sheet1!F65</f>
        <v>1.0406796412301123</v>
      </c>
    </row>
    <row r="35" spans="1:15" ht="12.75">
      <c r="A35">
        <v>3.1</v>
      </c>
      <c r="B35" s="109">
        <f t="shared" si="1"/>
        <v>47.20093135222138</v>
      </c>
      <c r="C35" s="109">
        <f>A35*Sheet1!D29</f>
        <v>37.2</v>
      </c>
      <c r="E35" s="109">
        <f t="shared" si="0"/>
        <v>10.00093135222138</v>
      </c>
      <c r="O35" s="109">
        <f>Sheet1!F65</f>
        <v>1.0406796412301123</v>
      </c>
    </row>
    <row r="36" spans="1:15" ht="12.75">
      <c r="A36">
        <v>3.2</v>
      </c>
      <c r="B36" s="109">
        <f t="shared" si="1"/>
        <v>49.05655952619636</v>
      </c>
      <c r="C36" s="109">
        <f>A36*Sheet1!D29</f>
        <v>38.400000000000006</v>
      </c>
      <c r="E36" s="109">
        <f t="shared" si="0"/>
        <v>10.656559526196352</v>
      </c>
      <c r="O36" s="109">
        <f>Sheet1!F65</f>
        <v>1.0406796412301123</v>
      </c>
    </row>
    <row r="37" spans="1:15" ht="12.75">
      <c r="A37">
        <v>3.3</v>
      </c>
      <c r="B37" s="109">
        <f t="shared" si="1"/>
        <v>50.93300129299591</v>
      </c>
      <c r="C37" s="109">
        <f>A37*Sheet1!D29</f>
        <v>39.599999999999994</v>
      </c>
      <c r="E37" s="109">
        <f t="shared" si="0"/>
        <v>11.33300129299592</v>
      </c>
      <c r="O37" s="109">
        <f>Sheet1!F65</f>
        <v>1.0406796412301123</v>
      </c>
    </row>
    <row r="38" spans="1:15" ht="12.75">
      <c r="A38">
        <v>3.4</v>
      </c>
      <c r="B38" s="109">
        <f t="shared" si="1"/>
        <v>52.83025665262009</v>
      </c>
      <c r="C38" s="109">
        <f>A38*Sheet1!D29</f>
        <v>40.8</v>
      </c>
      <c r="E38" s="109">
        <f t="shared" si="0"/>
        <v>12.030256652620096</v>
      </c>
      <c r="O38" s="109">
        <f>Sheet1!F65</f>
        <v>1.0406796412301123</v>
      </c>
    </row>
    <row r="39" spans="1:15" ht="12.75">
      <c r="A39">
        <v>3.5</v>
      </c>
      <c r="B39" s="109">
        <f t="shared" si="1"/>
        <v>54.74832560506887</v>
      </c>
      <c r="C39" s="109">
        <f>A39*Sheet1!D29</f>
        <v>42</v>
      </c>
      <c r="E39" s="109">
        <f t="shared" si="0"/>
        <v>12.748325605068874</v>
      </c>
      <c r="O39" s="109">
        <f>Sheet1!F65</f>
        <v>1.0406796412301123</v>
      </c>
    </row>
    <row r="40" spans="1:15" ht="12.75">
      <c r="A40">
        <v>3.6</v>
      </c>
      <c r="B40" s="109">
        <f t="shared" si="1"/>
        <v>56.68720815034226</v>
      </c>
      <c r="C40" s="109">
        <f>A40*Sheet1!D29</f>
        <v>43.2</v>
      </c>
      <c r="E40" s="109">
        <f t="shared" si="0"/>
        <v>13.487208150342255</v>
      </c>
      <c r="O40" s="109">
        <f>Sheet1!F65</f>
        <v>1.0406796412301123</v>
      </c>
    </row>
    <row r="41" spans="1:15" ht="12.75">
      <c r="A41">
        <v>3.7</v>
      </c>
      <c r="B41" s="109">
        <f t="shared" si="1"/>
        <v>58.64690428844024</v>
      </c>
      <c r="C41" s="109">
        <f>A41*Sheet1!D29</f>
        <v>44.400000000000006</v>
      </c>
      <c r="E41" s="109">
        <f t="shared" si="0"/>
        <v>14.246904288440238</v>
      </c>
      <c r="O41" s="109">
        <f>Sheet1!F65</f>
        <v>1.0406796412301123</v>
      </c>
    </row>
    <row r="42" spans="1:15" ht="12.75">
      <c r="A42">
        <v>3.8</v>
      </c>
      <c r="B42" s="109">
        <f t="shared" si="1"/>
        <v>60.62741401936282</v>
      </c>
      <c r="C42" s="109">
        <f>A42*Sheet1!D29</f>
        <v>45.599999999999994</v>
      </c>
      <c r="E42" s="109">
        <f t="shared" si="0"/>
        <v>15.027414019362821</v>
      </c>
      <c r="O42" s="109">
        <f>Sheet1!F65</f>
        <v>1.0406796412301123</v>
      </c>
    </row>
    <row r="43" spans="1:15" ht="12.75">
      <c r="A43">
        <v>3.9</v>
      </c>
      <c r="B43" s="109">
        <f t="shared" si="1"/>
        <v>62.628737343110004</v>
      </c>
      <c r="C43" s="109">
        <f>A43*Sheet1!D29</f>
        <v>46.8</v>
      </c>
      <c r="E43" s="109">
        <f t="shared" si="0"/>
        <v>15.828737343110006</v>
      </c>
      <c r="O43" s="109">
        <f>Sheet1!F65</f>
        <v>1.0406796412301123</v>
      </c>
    </row>
    <row r="44" spans="1:15" ht="12.75">
      <c r="A44">
        <v>4</v>
      </c>
      <c r="B44" s="109">
        <f t="shared" si="1"/>
        <v>64.6508742596818</v>
      </c>
      <c r="C44" s="109">
        <f>A44*Sheet1!D29</f>
        <v>48</v>
      </c>
      <c r="E44" s="109">
        <f t="shared" si="0"/>
        <v>16.650874259681796</v>
      </c>
      <c r="O44" s="109">
        <f>Sheet1!F65</f>
        <v>1.0406796412301123</v>
      </c>
    </row>
    <row r="45" spans="1:15" ht="12.75">
      <c r="A45">
        <v>4.1</v>
      </c>
      <c r="B45" s="109">
        <f t="shared" si="1"/>
        <v>66.69382476907818</v>
      </c>
      <c r="C45" s="109">
        <f>A45*Sheet1!D29</f>
        <v>49.199999999999996</v>
      </c>
      <c r="E45" s="109">
        <f t="shared" si="0"/>
        <v>17.493824769078184</v>
      </c>
      <c r="O45" s="109">
        <f>Sheet1!F65</f>
        <v>1.0406796412301123</v>
      </c>
    </row>
    <row r="46" spans="1:15" ht="12.75">
      <c r="A46">
        <v>4.2</v>
      </c>
      <c r="B46" s="109">
        <f t="shared" si="1"/>
        <v>68.75758887129919</v>
      </c>
      <c r="C46" s="109">
        <f>A46*Sheet1!D29</f>
        <v>50.400000000000006</v>
      </c>
      <c r="E46" s="109">
        <f t="shared" si="0"/>
        <v>18.357588871299182</v>
      </c>
      <c r="O46" s="109">
        <f>Sheet1!F65</f>
        <v>1.0406796412301123</v>
      </c>
    </row>
    <row r="47" spans="1:15" ht="12.75">
      <c r="A47">
        <v>4.3</v>
      </c>
      <c r="B47" s="109">
        <f t="shared" si="1"/>
        <v>70.84216656634477</v>
      </c>
      <c r="C47" s="109">
        <f>A47*Sheet1!D29</f>
        <v>51.599999999999994</v>
      </c>
      <c r="E47" s="109">
        <f t="shared" si="0"/>
        <v>19.242166566344775</v>
      </c>
      <c r="O47" s="109">
        <f>Sheet1!F65</f>
        <v>1.0406796412301123</v>
      </c>
    </row>
    <row r="48" spans="1:15" ht="12.75">
      <c r="A48">
        <v>4.4</v>
      </c>
      <c r="B48" s="109">
        <f t="shared" si="1"/>
        <v>72.94755785421498</v>
      </c>
      <c r="C48" s="109">
        <f>A48*Sheet1!D29</f>
        <v>52.800000000000004</v>
      </c>
      <c r="E48" s="109">
        <f t="shared" si="0"/>
        <v>20.147557854214977</v>
      </c>
      <c r="O48" s="109">
        <f>Sheet1!F65</f>
        <v>1.0406796412301123</v>
      </c>
    </row>
    <row r="49" spans="1:15" ht="12.75">
      <c r="A49">
        <v>4.5</v>
      </c>
      <c r="B49" s="109">
        <f t="shared" si="1"/>
        <v>75.07376273490978</v>
      </c>
      <c r="C49" s="109">
        <f>A49*Sheet1!D29</f>
        <v>54</v>
      </c>
      <c r="E49" s="109">
        <f t="shared" si="0"/>
        <v>21.073762734909774</v>
      </c>
      <c r="O49" s="109">
        <f>Sheet1!F65</f>
        <v>1.0406796412301123</v>
      </c>
    </row>
    <row r="50" spans="1:15" ht="12.75">
      <c r="A50">
        <v>4.6</v>
      </c>
      <c r="B50" s="109">
        <f t="shared" si="1"/>
        <v>77.22078120842917</v>
      </c>
      <c r="C50" s="109">
        <f>A50*Sheet1!D29</f>
        <v>55.199999999999996</v>
      </c>
      <c r="E50" s="109">
        <f t="shared" si="0"/>
        <v>22.02078120842917</v>
      </c>
      <c r="O50" s="109">
        <f>Sheet1!F65</f>
        <v>1.0406796412301123</v>
      </c>
    </row>
    <row r="51" spans="1:15" ht="12.75">
      <c r="A51">
        <v>4.7</v>
      </c>
      <c r="B51" s="109">
        <f t="shared" si="1"/>
        <v>79.38861327477319</v>
      </c>
      <c r="C51" s="109">
        <f>A51*Sheet1!D29</f>
        <v>56.400000000000006</v>
      </c>
      <c r="E51" s="109">
        <f t="shared" si="0"/>
        <v>22.988613274773183</v>
      </c>
      <c r="O51" s="109">
        <f>Sheet1!F65</f>
        <v>1.0406796412301123</v>
      </c>
    </row>
    <row r="52" spans="1:15" ht="12.75">
      <c r="A52">
        <v>4.8</v>
      </c>
      <c r="B52" s="109">
        <f t="shared" si="1"/>
        <v>81.57725893394178</v>
      </c>
      <c r="C52" s="109">
        <f>A52*Sheet1!D29</f>
        <v>57.599999999999994</v>
      </c>
      <c r="E52" s="109">
        <f t="shared" si="0"/>
        <v>23.977258933941787</v>
      </c>
      <c r="O52" s="109">
        <f>Sheet1!F65</f>
        <v>1.0406796412301123</v>
      </c>
    </row>
    <row r="53" spans="1:15" ht="12.75">
      <c r="A53">
        <v>4.9</v>
      </c>
      <c r="B53" s="109">
        <f t="shared" si="1"/>
        <v>83.786718185935</v>
      </c>
      <c r="C53" s="109">
        <f>A53*Sheet1!D29</f>
        <v>58.800000000000004</v>
      </c>
      <c r="E53" s="109">
        <f t="shared" si="0"/>
        <v>24.986718185935</v>
      </c>
      <c r="O53" s="109">
        <f>Sheet1!F65</f>
        <v>1.0406796412301123</v>
      </c>
    </row>
    <row r="54" spans="1:15" ht="12.75">
      <c r="A54">
        <v>5</v>
      </c>
      <c r="B54" s="109">
        <f t="shared" si="1"/>
        <v>86.0169910307528</v>
      </c>
      <c r="C54" s="109">
        <f>A54*Sheet1!D29</f>
        <v>60</v>
      </c>
      <c r="E54" s="109">
        <f t="shared" si="0"/>
        <v>26.016991030752806</v>
      </c>
      <c r="O54" s="109">
        <f>Sheet1!F65</f>
        <v>1.0406796412301123</v>
      </c>
    </row>
    <row r="55" spans="1:15" ht="12.75">
      <c r="A55">
        <v>5.1</v>
      </c>
      <c r="B55" s="109">
        <f t="shared" si="1"/>
        <v>88.2680774683952</v>
      </c>
      <c r="C55" s="109">
        <f>A55*Sheet1!D29</f>
        <v>61.199999999999996</v>
      </c>
      <c r="E55" s="109">
        <f t="shared" si="0"/>
        <v>27.068077468395217</v>
      </c>
      <c r="O55" s="109">
        <f>Sheet1!F65</f>
        <v>1.0406796412301123</v>
      </c>
    </row>
    <row r="56" spans="1:15" ht="12.75">
      <c r="A56">
        <v>5.2</v>
      </c>
      <c r="B56" s="109">
        <f t="shared" si="1"/>
        <v>90.53997749886224</v>
      </c>
      <c r="C56" s="109">
        <f>A56*Sheet1!D29</f>
        <v>62.400000000000006</v>
      </c>
      <c r="E56" s="109">
        <f t="shared" si="0"/>
        <v>28.139977498862237</v>
      </c>
      <c r="O56" s="109">
        <f>Sheet1!F65</f>
        <v>1.0406796412301123</v>
      </c>
    </row>
    <row r="57" spans="1:15" ht="12.75">
      <c r="A57">
        <v>5.3</v>
      </c>
      <c r="B57" s="109">
        <f t="shared" si="1"/>
        <v>92.83269112215385</v>
      </c>
      <c r="C57" s="109">
        <f>A57*Sheet1!D29</f>
        <v>63.599999999999994</v>
      </c>
      <c r="E57" s="109">
        <f t="shared" si="0"/>
        <v>29.232691122153852</v>
      </c>
      <c r="O57" s="109">
        <f>Sheet1!F65</f>
        <v>1.0406796412301123</v>
      </c>
    </row>
    <row r="58" spans="1:15" ht="12.75">
      <c r="A58">
        <v>5.4</v>
      </c>
      <c r="B58" s="109">
        <f t="shared" si="1"/>
        <v>95.14621833827009</v>
      </c>
      <c r="C58" s="109">
        <f>A58*Sheet1!D29</f>
        <v>64.80000000000001</v>
      </c>
      <c r="E58" s="109">
        <f t="shared" si="0"/>
        <v>30.346218338270077</v>
      </c>
      <c r="O58" s="109">
        <f>Sheet1!F65</f>
        <v>1.0406796412301123</v>
      </c>
    </row>
    <row r="59" spans="1:15" ht="12.75">
      <c r="A59">
        <v>5.5</v>
      </c>
      <c r="B59" s="109">
        <f t="shared" si="1"/>
        <v>97.4805591472109</v>
      </c>
      <c r="C59" s="109">
        <f>A59*Sheet1!D29</f>
        <v>66</v>
      </c>
      <c r="E59" s="109">
        <f t="shared" si="0"/>
        <v>31.480559147210897</v>
      </c>
      <c r="O59" s="109">
        <f>Sheet1!F65</f>
        <v>1.0406796412301123</v>
      </c>
    </row>
    <row r="60" spans="1:15" ht="12.75">
      <c r="A60">
        <v>5.6</v>
      </c>
      <c r="B60" s="109">
        <f t="shared" si="1"/>
        <v>99.8357135489763</v>
      </c>
      <c r="C60" s="109">
        <f>A60*Sheet1!D29</f>
        <v>67.19999999999999</v>
      </c>
      <c r="E60" s="109">
        <f t="shared" si="0"/>
        <v>32.63571354897631</v>
      </c>
      <c r="O60" s="109">
        <f>Sheet1!F65</f>
        <v>1.0406796412301123</v>
      </c>
    </row>
    <row r="61" spans="1:15" ht="12.75">
      <c r="A61">
        <v>5.7</v>
      </c>
      <c r="B61" s="109">
        <f t="shared" si="1"/>
        <v>102.21168154356636</v>
      </c>
      <c r="C61" s="109">
        <f>A61*Sheet1!D29</f>
        <v>68.4</v>
      </c>
      <c r="E61" s="109">
        <f t="shared" si="0"/>
        <v>33.81168154356635</v>
      </c>
      <c r="O61" s="109">
        <f>Sheet1!F65</f>
        <v>1.0406796412301123</v>
      </c>
    </row>
    <row r="62" spans="1:15" ht="12.75">
      <c r="A62">
        <v>5.8</v>
      </c>
      <c r="B62" s="109">
        <f t="shared" si="1"/>
        <v>104.60846313098097</v>
      </c>
      <c r="C62" s="109">
        <f>A62*Sheet1!D29</f>
        <v>69.6</v>
      </c>
      <c r="E62" s="109">
        <f t="shared" si="0"/>
        <v>35.00846313098098</v>
      </c>
      <c r="O62" s="109">
        <f>Sheet1!F65</f>
        <v>1.0406796412301123</v>
      </c>
    </row>
    <row r="63" spans="1:15" ht="12.75">
      <c r="A63">
        <v>5.9</v>
      </c>
      <c r="B63" s="109">
        <f t="shared" si="1"/>
        <v>107.02605831122023</v>
      </c>
      <c r="C63" s="109">
        <f>A63*Sheet1!D29</f>
        <v>70.80000000000001</v>
      </c>
      <c r="E63" s="109">
        <f t="shared" si="0"/>
        <v>36.22605831122021</v>
      </c>
      <c r="O63" s="109">
        <f>Sheet1!F65</f>
        <v>1.0406796412301123</v>
      </c>
    </row>
    <row r="64" spans="1:15" ht="12.75">
      <c r="A64">
        <v>6</v>
      </c>
      <c r="B64" s="109">
        <f t="shared" si="1"/>
        <v>109.46446708428404</v>
      </c>
      <c r="C64" s="109">
        <f>A64*Sheet1!D29</f>
        <v>72</v>
      </c>
      <c r="E64" s="109">
        <f t="shared" si="0"/>
        <v>37.46446708428404</v>
      </c>
      <c r="O64" s="109">
        <f>Sheet1!F65</f>
        <v>1.0406796412301123</v>
      </c>
    </row>
    <row r="65" spans="1:15" ht="12.75">
      <c r="A65">
        <v>6.1</v>
      </c>
      <c r="B65" s="109">
        <f t="shared" si="1"/>
        <v>111.92368945017246</v>
      </c>
      <c r="C65" s="109">
        <f>A65*Sheet1!D29</f>
        <v>73.19999999999999</v>
      </c>
      <c r="E65" s="109">
        <f t="shared" si="0"/>
        <v>38.72368945017247</v>
      </c>
      <c r="O65" s="109">
        <f>Sheet1!F65</f>
        <v>1.0406796412301123</v>
      </c>
    </row>
    <row r="66" spans="1:15" ht="12.75">
      <c r="A66">
        <v>6.2</v>
      </c>
      <c r="B66" s="109">
        <f t="shared" si="1"/>
        <v>114.40372540888552</v>
      </c>
      <c r="C66" s="109">
        <f>A66*Sheet1!D29</f>
        <v>74.4</v>
      </c>
      <c r="E66" s="109">
        <f t="shared" si="0"/>
        <v>40.00372540888552</v>
      </c>
      <c r="O66" s="109">
        <f>Sheet1!F65</f>
        <v>1.0406796412301123</v>
      </c>
    </row>
    <row r="67" spans="1:15" ht="12.75">
      <c r="A67">
        <v>6.3</v>
      </c>
      <c r="B67" s="109">
        <f t="shared" si="1"/>
        <v>116.90457496042315</v>
      </c>
      <c r="C67" s="109">
        <f>A67*Sheet1!D29</f>
        <v>75.6</v>
      </c>
      <c r="E67" s="109">
        <f t="shared" si="0"/>
        <v>41.30457496042315</v>
      </c>
      <c r="O67" s="109">
        <f>Sheet1!F65</f>
        <v>1.0406796412301123</v>
      </c>
    </row>
    <row r="68" spans="1:15" ht="12.75">
      <c r="A68">
        <v>6.4</v>
      </c>
      <c r="B68" s="109">
        <f t="shared" si="1"/>
        <v>119.42623810478543</v>
      </c>
      <c r="C68" s="109">
        <f>A68*Sheet1!D29</f>
        <v>76.80000000000001</v>
      </c>
      <c r="E68" s="109">
        <f t="shared" si="0"/>
        <v>42.62623810478541</v>
      </c>
      <c r="O68" s="109">
        <f>Sheet1!F65</f>
        <v>1.0406796412301123</v>
      </c>
    </row>
    <row r="69" spans="1:15" ht="12.75">
      <c r="A69">
        <v>6.5</v>
      </c>
      <c r="B69" s="109">
        <f t="shared" si="1"/>
        <v>121.96871484197224</v>
      </c>
      <c r="C69" s="109">
        <f>A69*Sheet1!D29</f>
        <v>78</v>
      </c>
      <c r="E69" s="109">
        <f t="shared" si="0"/>
        <v>43.96871484197224</v>
      </c>
      <c r="O69" s="109">
        <f>Sheet1!F65</f>
        <v>1.0406796412301123</v>
      </c>
    </row>
    <row r="70" spans="1:15" ht="12.75">
      <c r="A70">
        <v>6.6</v>
      </c>
      <c r="B70" s="109">
        <f t="shared" si="1"/>
        <v>124.53200517198367</v>
      </c>
      <c r="C70" s="109">
        <f>A70*Sheet1!D29</f>
        <v>79.19999999999999</v>
      </c>
      <c r="E70" s="109">
        <f aca="true" t="shared" si="3" ref="E70:E133">(A70*A70)*O70</f>
        <v>45.33200517198368</v>
      </c>
      <c r="O70" s="109">
        <f>Sheet1!F65</f>
        <v>1.0406796412301123</v>
      </c>
    </row>
    <row r="71" spans="1:15" ht="12.75">
      <c r="A71">
        <v>6.7</v>
      </c>
      <c r="B71" s="109">
        <f t="shared" si="1"/>
        <v>127.11610909481975</v>
      </c>
      <c r="C71" s="109">
        <f>A71*Sheet1!D29</f>
        <v>80.4</v>
      </c>
      <c r="E71" s="109">
        <f t="shared" si="3"/>
        <v>46.71610909481974</v>
      </c>
      <c r="O71" s="109">
        <f>Sheet1!F65</f>
        <v>1.0406796412301123</v>
      </c>
    </row>
    <row r="72" spans="1:15" ht="12.75">
      <c r="A72">
        <v>6.8</v>
      </c>
      <c r="B72" s="109">
        <f aca="true" t="shared" si="4" ref="B72:B135">C72+E72</f>
        <v>129.72102661048038</v>
      </c>
      <c r="C72" s="109">
        <f>A72*Sheet1!D29</f>
        <v>81.6</v>
      </c>
      <c r="E72" s="109">
        <f t="shared" si="3"/>
        <v>48.121026610480385</v>
      </c>
      <c r="O72" s="109">
        <f>Sheet1!F65</f>
        <v>1.0406796412301123</v>
      </c>
    </row>
    <row r="73" spans="1:15" ht="12.75">
      <c r="A73">
        <v>6.9</v>
      </c>
      <c r="B73" s="109">
        <f t="shared" si="4"/>
        <v>132.34675771896565</v>
      </c>
      <c r="C73" s="109">
        <f>A73*Sheet1!D29</f>
        <v>82.80000000000001</v>
      </c>
      <c r="E73" s="109">
        <f t="shared" si="3"/>
        <v>49.54675771896565</v>
      </c>
      <c r="O73" s="109">
        <f>Sheet1!F65</f>
        <v>1.0406796412301123</v>
      </c>
    </row>
    <row r="74" spans="1:15" ht="12.75">
      <c r="A74">
        <v>7</v>
      </c>
      <c r="B74" s="109">
        <f t="shared" si="4"/>
        <v>134.99330242027548</v>
      </c>
      <c r="C74" s="109">
        <f>A74*Sheet1!D29</f>
        <v>84</v>
      </c>
      <c r="E74" s="109">
        <f t="shared" si="3"/>
        <v>50.9933024202755</v>
      </c>
      <c r="O74" s="109">
        <f>Sheet1!F65</f>
        <v>1.0406796412301123</v>
      </c>
    </row>
    <row r="75" spans="1:15" ht="12.75">
      <c r="A75">
        <v>7.1</v>
      </c>
      <c r="B75" s="109">
        <f t="shared" si="4"/>
        <v>137.66066071440994</v>
      </c>
      <c r="C75" s="109">
        <f>A75*Sheet1!D29</f>
        <v>85.19999999999999</v>
      </c>
      <c r="E75" s="109">
        <f t="shared" si="3"/>
        <v>52.460660714409954</v>
      </c>
      <c r="O75" s="109">
        <f>Sheet1!F65</f>
        <v>1.0406796412301123</v>
      </c>
    </row>
    <row r="76" spans="1:15" ht="12.75">
      <c r="A76">
        <v>7.2</v>
      </c>
      <c r="B76" s="109">
        <f t="shared" si="4"/>
        <v>140.34883260136903</v>
      </c>
      <c r="C76" s="109">
        <f>A76*Sheet1!D29</f>
        <v>86.4</v>
      </c>
      <c r="E76" s="109">
        <f t="shared" si="3"/>
        <v>53.94883260136902</v>
      </c>
      <c r="O76" s="109">
        <f>Sheet1!F65</f>
        <v>1.0406796412301123</v>
      </c>
    </row>
    <row r="77" spans="1:15" ht="12.75">
      <c r="A77">
        <v>7.3</v>
      </c>
      <c r="B77" s="109">
        <f t="shared" si="4"/>
        <v>143.05781808115267</v>
      </c>
      <c r="C77" s="109">
        <f>A77*Sheet1!D29</f>
        <v>87.6</v>
      </c>
      <c r="E77" s="109">
        <f t="shared" si="3"/>
        <v>55.45781808115268</v>
      </c>
      <c r="O77" s="109">
        <f>Sheet1!F65</f>
        <v>1.0406796412301123</v>
      </c>
    </row>
    <row r="78" spans="1:15" ht="12.75">
      <c r="A78">
        <v>7.4</v>
      </c>
      <c r="B78" s="109">
        <f t="shared" si="4"/>
        <v>145.78761715376095</v>
      </c>
      <c r="C78" s="109">
        <f>A78*Sheet1!D29</f>
        <v>88.80000000000001</v>
      </c>
      <c r="E78" s="109">
        <f t="shared" si="3"/>
        <v>56.98761715376095</v>
      </c>
      <c r="O78" s="109">
        <f>Sheet1!F65</f>
        <v>1.0406796412301123</v>
      </c>
    </row>
    <row r="79" spans="1:15" ht="12.75">
      <c r="A79">
        <v>7.5</v>
      </c>
      <c r="B79" s="109">
        <f t="shared" si="4"/>
        <v>148.53822981919382</v>
      </c>
      <c r="C79" s="109">
        <f>A79*Sheet1!D29</f>
        <v>90</v>
      </c>
      <c r="E79" s="109">
        <f t="shared" si="3"/>
        <v>58.538229819193816</v>
      </c>
      <c r="O79" s="109">
        <f>Sheet1!F65</f>
        <v>1.0406796412301123</v>
      </c>
    </row>
    <row r="80" spans="1:15" ht="12.75">
      <c r="A80">
        <v>7.6</v>
      </c>
      <c r="B80" s="109">
        <f t="shared" si="4"/>
        <v>151.30965607745128</v>
      </c>
      <c r="C80" s="109">
        <f>A80*Sheet1!D29</f>
        <v>91.19999999999999</v>
      </c>
      <c r="E80" s="109">
        <f t="shared" si="3"/>
        <v>60.109656077451284</v>
      </c>
      <c r="O80" s="109">
        <f>Sheet1!F65</f>
        <v>1.0406796412301123</v>
      </c>
    </row>
    <row r="81" spans="1:15" ht="12.75">
      <c r="A81">
        <v>7.7</v>
      </c>
      <c r="B81" s="109">
        <f t="shared" si="4"/>
        <v>154.10189592853337</v>
      </c>
      <c r="C81" s="109">
        <f>A81*Sheet1!D29</f>
        <v>92.4</v>
      </c>
      <c r="E81" s="109">
        <f t="shared" si="3"/>
        <v>61.70189592853336</v>
      </c>
      <c r="O81" s="109">
        <f>Sheet1!F65</f>
        <v>1.0406796412301123</v>
      </c>
    </row>
    <row r="82" spans="1:15" ht="12.75">
      <c r="A82">
        <v>7.8</v>
      </c>
      <c r="B82" s="109">
        <f t="shared" si="4"/>
        <v>156.91494937244002</v>
      </c>
      <c r="C82" s="109">
        <f>A82*Sheet1!D29</f>
        <v>93.6</v>
      </c>
      <c r="E82" s="109">
        <f t="shared" si="3"/>
        <v>63.314949372440026</v>
      </c>
      <c r="O82" s="109">
        <f>Sheet1!F65</f>
        <v>1.0406796412301123</v>
      </c>
    </row>
    <row r="83" spans="1:15" ht="12.75">
      <c r="A83">
        <v>7.9</v>
      </c>
      <c r="B83" s="109">
        <f t="shared" si="4"/>
        <v>159.74881640917133</v>
      </c>
      <c r="C83" s="109">
        <f>A83*Sheet1!D29</f>
        <v>94.80000000000001</v>
      </c>
      <c r="E83" s="109">
        <f t="shared" si="3"/>
        <v>64.94881640917131</v>
      </c>
      <c r="O83" s="109">
        <f>Sheet1!F65</f>
        <v>1.0406796412301123</v>
      </c>
    </row>
    <row r="84" spans="1:15" ht="12.75">
      <c r="A84">
        <v>8</v>
      </c>
      <c r="B84" s="109">
        <f t="shared" si="4"/>
        <v>162.6034970387272</v>
      </c>
      <c r="C84" s="109">
        <f>A84*Sheet1!D29</f>
        <v>96</v>
      </c>
      <c r="E84" s="109">
        <f t="shared" si="3"/>
        <v>66.60349703872718</v>
      </c>
      <c r="O84" s="109">
        <f>Sheet1!F65</f>
        <v>1.0406796412301123</v>
      </c>
    </row>
    <row r="85" spans="1:15" ht="12.75">
      <c r="A85">
        <v>8.1</v>
      </c>
      <c r="B85" s="109">
        <f t="shared" si="4"/>
        <v>165.47899126110764</v>
      </c>
      <c r="C85" s="109">
        <f>A85*Sheet1!D29</f>
        <v>97.19999999999999</v>
      </c>
      <c r="E85" s="109">
        <f t="shared" si="3"/>
        <v>68.27899126110766</v>
      </c>
      <c r="O85" s="109">
        <f>Sheet1!F65</f>
        <v>1.0406796412301123</v>
      </c>
    </row>
    <row r="86" spans="1:15" ht="12.75">
      <c r="A86">
        <v>8.2</v>
      </c>
      <c r="B86" s="109">
        <f t="shared" si="4"/>
        <v>168.37529907631273</v>
      </c>
      <c r="C86" s="109">
        <f>A86*Sheet1!D29</f>
        <v>98.39999999999999</v>
      </c>
      <c r="E86" s="109">
        <f t="shared" si="3"/>
        <v>69.97529907631274</v>
      </c>
      <c r="O86" s="109">
        <f>Sheet1!F65</f>
        <v>1.0406796412301123</v>
      </c>
    </row>
    <row r="87" spans="1:15" ht="12.75">
      <c r="A87">
        <v>8.3</v>
      </c>
      <c r="B87" s="109">
        <f t="shared" si="4"/>
        <v>171.29242048434247</v>
      </c>
      <c r="C87" s="109">
        <f>A87*Sheet1!D29</f>
        <v>99.60000000000001</v>
      </c>
      <c r="E87" s="109">
        <f t="shared" si="3"/>
        <v>71.69242048434245</v>
      </c>
      <c r="O87" s="109">
        <f>Sheet1!F65</f>
        <v>1.0406796412301123</v>
      </c>
    </row>
    <row r="88" spans="1:15" ht="12.75">
      <c r="A88">
        <v>8.4</v>
      </c>
      <c r="B88" s="109">
        <f t="shared" si="4"/>
        <v>174.23035548519675</v>
      </c>
      <c r="C88" s="109">
        <f>A88*Sheet1!D29</f>
        <v>100.80000000000001</v>
      </c>
      <c r="E88" s="109">
        <f t="shared" si="3"/>
        <v>73.43035548519673</v>
      </c>
      <c r="O88" s="109">
        <f>Sheet1!F65</f>
        <v>1.0406796412301123</v>
      </c>
    </row>
    <row r="89" spans="1:15" ht="12.75">
      <c r="A89">
        <v>8.5</v>
      </c>
      <c r="B89" s="109">
        <f t="shared" si="4"/>
        <v>177.18910407887563</v>
      </c>
      <c r="C89" s="109">
        <f>A89*Sheet1!D29</f>
        <v>102</v>
      </c>
      <c r="E89" s="109">
        <f t="shared" si="3"/>
        <v>75.18910407887562</v>
      </c>
      <c r="O89" s="109">
        <f>Sheet1!F65</f>
        <v>1.0406796412301123</v>
      </c>
    </row>
    <row r="90" spans="1:15" ht="12.75">
      <c r="A90">
        <v>8.6</v>
      </c>
      <c r="B90" s="109">
        <f t="shared" si="4"/>
        <v>180.1686662653791</v>
      </c>
      <c r="C90" s="109">
        <f>A90*Sheet1!D29</f>
        <v>103.19999999999999</v>
      </c>
      <c r="E90" s="109">
        <f t="shared" si="3"/>
        <v>76.9686662653791</v>
      </c>
      <c r="O90" s="109">
        <f>Sheet1!F65</f>
        <v>1.0406796412301123</v>
      </c>
    </row>
    <row r="91" spans="1:15" ht="12.75">
      <c r="A91">
        <v>8.7</v>
      </c>
      <c r="B91" s="109">
        <f t="shared" si="4"/>
        <v>183.16904204470717</v>
      </c>
      <c r="C91" s="109">
        <f>A91*Sheet1!D29</f>
        <v>104.39999999999999</v>
      </c>
      <c r="E91" s="109">
        <f t="shared" si="3"/>
        <v>78.76904204470718</v>
      </c>
      <c r="O91" s="109">
        <f>Sheet1!F65</f>
        <v>1.0406796412301123</v>
      </c>
    </row>
    <row r="92" spans="1:15" ht="12.75">
      <c r="A92">
        <v>8.8</v>
      </c>
      <c r="B92" s="109">
        <f t="shared" si="4"/>
        <v>186.19023141685992</v>
      </c>
      <c r="C92" s="109">
        <f>A92*Sheet1!D29</f>
        <v>105.60000000000001</v>
      </c>
      <c r="E92" s="109">
        <f t="shared" si="3"/>
        <v>80.59023141685991</v>
      </c>
      <c r="O92" s="109">
        <f>Sheet1!F65</f>
        <v>1.0406796412301123</v>
      </c>
    </row>
    <row r="93" spans="1:15" ht="12.75">
      <c r="A93">
        <v>8.9</v>
      </c>
      <c r="B93" s="109">
        <f t="shared" si="4"/>
        <v>189.2322343818372</v>
      </c>
      <c r="C93" s="109">
        <f>A93*Sheet1!D29</f>
        <v>106.80000000000001</v>
      </c>
      <c r="E93" s="109">
        <f t="shared" si="3"/>
        <v>82.4322343818372</v>
      </c>
      <c r="O93" s="109">
        <f>Sheet1!F65</f>
        <v>1.0406796412301123</v>
      </c>
    </row>
    <row r="94" spans="1:15" ht="12.75">
      <c r="A94">
        <v>9</v>
      </c>
      <c r="B94" s="109">
        <f t="shared" si="4"/>
        <v>192.2950509396391</v>
      </c>
      <c r="C94" s="109">
        <f>A94*Sheet1!D29</f>
        <v>108</v>
      </c>
      <c r="E94" s="109">
        <f t="shared" si="3"/>
        <v>84.2950509396391</v>
      </c>
      <c r="O94" s="109">
        <f>Sheet1!F65</f>
        <v>1.0406796412301123</v>
      </c>
    </row>
    <row r="95" spans="1:15" ht="12.75">
      <c r="A95">
        <v>9.1</v>
      </c>
      <c r="B95" s="109">
        <f t="shared" si="4"/>
        <v>195.37868109026556</v>
      </c>
      <c r="C95" s="109">
        <f>A95*Sheet1!D29</f>
        <v>109.19999999999999</v>
      </c>
      <c r="E95" s="109">
        <f t="shared" si="3"/>
        <v>86.17868109026558</v>
      </c>
      <c r="O95" s="109">
        <f>Sheet1!F65</f>
        <v>1.0406796412301123</v>
      </c>
    </row>
    <row r="96" spans="1:15" ht="12.75">
      <c r="A96">
        <v>9.2</v>
      </c>
      <c r="B96" s="109">
        <f t="shared" si="4"/>
        <v>198.48312483371666</v>
      </c>
      <c r="C96" s="109">
        <f>A96*Sheet1!D29</f>
        <v>110.39999999999999</v>
      </c>
      <c r="E96" s="109">
        <f t="shared" si="3"/>
        <v>88.08312483371668</v>
      </c>
      <c r="O96" s="109">
        <f>Sheet1!F65</f>
        <v>1.0406796412301123</v>
      </c>
    </row>
    <row r="97" spans="1:15" ht="12.75">
      <c r="A97">
        <v>9.3</v>
      </c>
      <c r="B97" s="109">
        <f t="shared" si="4"/>
        <v>201.6083821699924</v>
      </c>
      <c r="C97" s="109">
        <f>A97*Sheet1!D29</f>
        <v>111.60000000000001</v>
      </c>
      <c r="E97" s="109">
        <f t="shared" si="3"/>
        <v>90.00838216999242</v>
      </c>
      <c r="O97" s="109">
        <f>Sheet1!F65</f>
        <v>1.0406796412301123</v>
      </c>
    </row>
    <row r="98" spans="1:15" ht="12.75">
      <c r="A98">
        <v>9.4</v>
      </c>
      <c r="B98" s="109">
        <f t="shared" si="4"/>
        <v>204.75445309909276</v>
      </c>
      <c r="C98" s="109">
        <f>A98*Sheet1!D29</f>
        <v>112.80000000000001</v>
      </c>
      <c r="E98" s="109">
        <f t="shared" si="3"/>
        <v>91.95445309909273</v>
      </c>
      <c r="O98" s="109">
        <f>Sheet1!F65</f>
        <v>1.0406796412301123</v>
      </c>
    </row>
    <row r="99" spans="1:15" ht="12.75">
      <c r="A99">
        <v>9.5</v>
      </c>
      <c r="B99" s="109">
        <f t="shared" si="4"/>
        <v>207.92133762101764</v>
      </c>
      <c r="C99" s="109">
        <f>A99*Sheet1!D29</f>
        <v>114</v>
      </c>
      <c r="E99" s="109">
        <f t="shared" si="3"/>
        <v>93.92133762101763</v>
      </c>
      <c r="O99" s="109">
        <f>Sheet1!F65</f>
        <v>1.0406796412301123</v>
      </c>
    </row>
    <row r="100" spans="1:15" ht="12.75">
      <c r="A100">
        <v>9.6</v>
      </c>
      <c r="B100" s="109">
        <f t="shared" si="4"/>
        <v>211.10903573576712</v>
      </c>
      <c r="C100" s="109">
        <f>A100*Sheet1!D29</f>
        <v>115.19999999999999</v>
      </c>
      <c r="E100" s="109">
        <f t="shared" si="3"/>
        <v>95.90903573576715</v>
      </c>
      <c r="O100" s="109">
        <f>Sheet1!F65</f>
        <v>1.0406796412301123</v>
      </c>
    </row>
    <row r="101" spans="1:15" ht="12.75">
      <c r="A101">
        <v>9.7</v>
      </c>
      <c r="B101" s="109">
        <f t="shared" si="4"/>
        <v>214.31754744334125</v>
      </c>
      <c r="C101" s="109">
        <f>A101*Sheet1!D29</f>
        <v>116.39999999999999</v>
      </c>
      <c r="E101" s="109">
        <f t="shared" si="3"/>
        <v>97.91754744334125</v>
      </c>
      <c r="O101" s="109">
        <f>Sheet1!F65</f>
        <v>1.0406796412301123</v>
      </c>
    </row>
    <row r="102" spans="1:15" ht="12.75">
      <c r="A102">
        <v>9.8</v>
      </c>
      <c r="B102" s="109">
        <f t="shared" si="4"/>
        <v>217.54687274374</v>
      </c>
      <c r="C102" s="109">
        <f>A102*Sheet1!D29</f>
        <v>117.60000000000001</v>
      </c>
      <c r="E102" s="109">
        <f t="shared" si="3"/>
        <v>99.94687274374</v>
      </c>
      <c r="O102" s="109">
        <f>Sheet1!F65</f>
        <v>1.0406796412301123</v>
      </c>
    </row>
    <row r="103" spans="1:15" ht="12.75">
      <c r="A103">
        <v>9.9</v>
      </c>
      <c r="B103" s="109">
        <f t="shared" si="4"/>
        <v>220.7970116369633</v>
      </c>
      <c r="C103" s="109">
        <f>A103*Sheet1!D29</f>
        <v>118.80000000000001</v>
      </c>
      <c r="E103" s="109">
        <f t="shared" si="3"/>
        <v>101.99701163696331</v>
      </c>
      <c r="O103" s="109">
        <f>Sheet1!F65</f>
        <v>1.0406796412301123</v>
      </c>
    </row>
    <row r="104" spans="1:15" ht="12.75">
      <c r="A104">
        <v>10</v>
      </c>
      <c r="B104" s="109">
        <f t="shared" si="4"/>
        <v>224.06796412301122</v>
      </c>
      <c r="C104" s="109">
        <f>A104*Sheet1!D29</f>
        <v>120</v>
      </c>
      <c r="E104" s="109">
        <f t="shared" si="3"/>
        <v>104.06796412301122</v>
      </c>
      <c r="O104" s="109">
        <f>Sheet1!F65</f>
        <v>1.0406796412301123</v>
      </c>
    </row>
    <row r="105" spans="1:15" ht="12.75">
      <c r="A105">
        <v>10.1</v>
      </c>
      <c r="B105" s="109">
        <f t="shared" si="4"/>
        <v>227.35973020188374</v>
      </c>
      <c r="C105" s="109">
        <f>A105*Sheet1!D29</f>
        <v>121.19999999999999</v>
      </c>
      <c r="E105" s="109">
        <f t="shared" si="3"/>
        <v>106.15973020188375</v>
      </c>
      <c r="O105" s="109">
        <f>Sheet1!F65</f>
        <v>1.0406796412301123</v>
      </c>
    </row>
    <row r="106" spans="1:15" ht="12.75">
      <c r="A106">
        <v>10.2</v>
      </c>
      <c r="B106" s="109">
        <f t="shared" si="4"/>
        <v>230.67230987358084</v>
      </c>
      <c r="C106" s="109">
        <f>A106*Sheet1!D29</f>
        <v>122.39999999999999</v>
      </c>
      <c r="E106" s="109">
        <f t="shared" si="3"/>
        <v>108.27230987358087</v>
      </c>
      <c r="O106" s="109">
        <f>Sheet1!F65</f>
        <v>1.0406796412301123</v>
      </c>
    </row>
    <row r="107" spans="1:15" ht="12.75">
      <c r="A107">
        <v>10.3</v>
      </c>
      <c r="B107" s="109">
        <f t="shared" si="4"/>
        <v>234.00570313810263</v>
      </c>
      <c r="C107" s="109">
        <f>A107*Sheet1!D29</f>
        <v>123.60000000000001</v>
      </c>
      <c r="E107" s="109">
        <f t="shared" si="3"/>
        <v>110.40570313810262</v>
      </c>
      <c r="O107" s="109">
        <f>Sheet1!F65</f>
        <v>1.0406796412301123</v>
      </c>
    </row>
    <row r="108" spans="1:15" ht="12.75">
      <c r="A108">
        <v>10.4</v>
      </c>
      <c r="B108" s="109">
        <f t="shared" si="4"/>
        <v>237.35990999544896</v>
      </c>
      <c r="C108" s="109">
        <f>A108*Sheet1!D29</f>
        <v>124.80000000000001</v>
      </c>
      <c r="E108" s="109">
        <f t="shared" si="3"/>
        <v>112.55990999544895</v>
      </c>
      <c r="O108" s="109">
        <f>Sheet1!F65</f>
        <v>1.0406796412301123</v>
      </c>
    </row>
    <row r="109" spans="1:15" ht="12.75">
      <c r="A109">
        <v>10.5</v>
      </c>
      <c r="B109" s="109">
        <f t="shared" si="4"/>
        <v>240.73493044561988</v>
      </c>
      <c r="C109" s="109">
        <f>A109*Sheet1!D29</f>
        <v>126</v>
      </c>
      <c r="E109" s="109">
        <f t="shared" si="3"/>
        <v>114.73493044561988</v>
      </c>
      <c r="O109" s="109">
        <f>Sheet1!F65</f>
        <v>1.0406796412301123</v>
      </c>
    </row>
    <row r="110" spans="1:15" ht="12.75">
      <c r="A110">
        <v>10.6</v>
      </c>
      <c r="B110" s="109">
        <f t="shared" si="4"/>
        <v>244.1307644886154</v>
      </c>
      <c r="C110" s="109">
        <f>A110*Sheet1!D29</f>
        <v>127.19999999999999</v>
      </c>
      <c r="E110" s="109">
        <f t="shared" si="3"/>
        <v>116.93076448861541</v>
      </c>
      <c r="O110" s="109">
        <f>Sheet1!F65</f>
        <v>1.0406796412301123</v>
      </c>
    </row>
    <row r="111" spans="1:15" ht="12.75">
      <c r="A111">
        <v>10.7</v>
      </c>
      <c r="B111" s="109">
        <f t="shared" si="4"/>
        <v>247.5474121244355</v>
      </c>
      <c r="C111" s="109">
        <f>A111*Sheet1!D29</f>
        <v>128.39999999999998</v>
      </c>
      <c r="E111" s="109">
        <f t="shared" si="3"/>
        <v>119.14741212443553</v>
      </c>
      <c r="O111" s="109">
        <f>Sheet1!F65</f>
        <v>1.0406796412301123</v>
      </c>
    </row>
    <row r="112" spans="1:15" ht="12.75">
      <c r="A112">
        <v>10.8</v>
      </c>
      <c r="B112" s="109">
        <f t="shared" si="4"/>
        <v>250.98487335308033</v>
      </c>
      <c r="C112" s="109">
        <f>A112*Sheet1!D29</f>
        <v>129.60000000000002</v>
      </c>
      <c r="E112" s="109">
        <f t="shared" si="3"/>
        <v>121.38487335308031</v>
      </c>
      <c r="O112" s="109">
        <f>Sheet1!F65</f>
        <v>1.0406796412301123</v>
      </c>
    </row>
    <row r="113" spans="1:15" ht="12.75">
      <c r="A113">
        <v>10.9</v>
      </c>
      <c r="B113" s="109">
        <f t="shared" si="4"/>
        <v>254.44314817454966</v>
      </c>
      <c r="C113" s="109">
        <f>A113*Sheet1!D29</f>
        <v>130.8</v>
      </c>
      <c r="E113" s="109">
        <f t="shared" si="3"/>
        <v>123.64314817454964</v>
      </c>
      <c r="O113" s="109">
        <f>Sheet1!F65</f>
        <v>1.0406796412301123</v>
      </c>
    </row>
    <row r="114" spans="1:15" ht="12.75">
      <c r="A114">
        <v>11</v>
      </c>
      <c r="B114" s="109">
        <f t="shared" si="4"/>
        <v>257.9222365888436</v>
      </c>
      <c r="C114" s="109">
        <f>A114*Sheet1!D29</f>
        <v>132</v>
      </c>
      <c r="E114" s="109">
        <f t="shared" si="3"/>
        <v>125.92223658884359</v>
      </c>
      <c r="O114" s="109">
        <f>Sheet1!F65</f>
        <v>1.0406796412301123</v>
      </c>
    </row>
    <row r="115" spans="1:15" ht="12.75">
      <c r="A115">
        <v>11.1</v>
      </c>
      <c r="B115" s="109">
        <f t="shared" si="4"/>
        <v>261.4221385959621</v>
      </c>
      <c r="C115" s="109">
        <f>A115*Sheet1!D29</f>
        <v>133.2</v>
      </c>
      <c r="E115" s="109">
        <f t="shared" si="3"/>
        <v>128.22213859596212</v>
      </c>
      <c r="O115" s="109">
        <f>Sheet1!F65</f>
        <v>1.0406796412301123</v>
      </c>
    </row>
    <row r="116" spans="1:15" ht="12.75">
      <c r="A116">
        <v>11.2</v>
      </c>
      <c r="B116" s="109">
        <f t="shared" si="4"/>
        <v>264.9428541959052</v>
      </c>
      <c r="C116" s="109">
        <f>A116*Sheet1!D29</f>
        <v>134.39999999999998</v>
      </c>
      <c r="E116" s="109">
        <f t="shared" si="3"/>
        <v>130.54285419590525</v>
      </c>
      <c r="O116" s="109">
        <f>Sheet1!F65</f>
        <v>1.0406796412301123</v>
      </c>
    </row>
    <row r="117" spans="1:15" ht="12.75">
      <c r="A117">
        <v>11.3</v>
      </c>
      <c r="B117" s="109">
        <f t="shared" si="4"/>
        <v>268.4843833886731</v>
      </c>
      <c r="C117" s="109">
        <f>A117*Sheet1!D29</f>
        <v>135.60000000000002</v>
      </c>
      <c r="E117" s="109">
        <f t="shared" si="3"/>
        <v>132.88438338867306</v>
      </c>
      <c r="O117" s="109">
        <f>Sheet1!F65</f>
        <v>1.0406796412301123</v>
      </c>
    </row>
    <row r="118" spans="1:15" ht="12.75">
      <c r="A118">
        <v>11.4</v>
      </c>
      <c r="B118" s="109">
        <f t="shared" si="4"/>
        <v>272.0467261742654</v>
      </c>
      <c r="C118" s="109">
        <f>A118*Sheet1!D29</f>
        <v>136.8</v>
      </c>
      <c r="E118" s="109">
        <f t="shared" si="3"/>
        <v>135.2467261742654</v>
      </c>
      <c r="O118" s="109">
        <f>Sheet1!F65</f>
        <v>1.0406796412301123</v>
      </c>
    </row>
    <row r="119" spans="1:15" ht="12.75">
      <c r="A119">
        <v>11.5</v>
      </c>
      <c r="B119" s="109">
        <f t="shared" si="4"/>
        <v>275.6298825526824</v>
      </c>
      <c r="C119" s="109">
        <f>A119*Sheet1!D29</f>
        <v>138</v>
      </c>
      <c r="E119" s="109">
        <f t="shared" si="3"/>
        <v>137.62988255268235</v>
      </c>
      <c r="O119" s="109">
        <f>Sheet1!F65</f>
        <v>1.0406796412301123</v>
      </c>
    </row>
    <row r="120" spans="1:15" ht="12.75">
      <c r="A120">
        <v>11.6</v>
      </c>
      <c r="B120" s="109">
        <f t="shared" si="4"/>
        <v>279.23385252392393</v>
      </c>
      <c r="C120" s="109">
        <f>A120*Sheet1!D29</f>
        <v>139.2</v>
      </c>
      <c r="E120" s="109">
        <f t="shared" si="3"/>
        <v>140.0338525239239</v>
      </c>
      <c r="O120" s="109">
        <f>Sheet1!F65</f>
        <v>1.0406796412301123</v>
      </c>
    </row>
    <row r="121" spans="1:15" ht="12.75">
      <c r="A121">
        <v>11.7</v>
      </c>
      <c r="B121" s="109">
        <f t="shared" si="4"/>
        <v>282.85863608799</v>
      </c>
      <c r="C121" s="109">
        <f>A121*Sheet1!D29</f>
        <v>140.39999999999998</v>
      </c>
      <c r="E121" s="109">
        <f t="shared" si="3"/>
        <v>142.45863608799004</v>
      </c>
      <c r="O121" s="109">
        <f>Sheet1!F65</f>
        <v>1.0406796412301123</v>
      </c>
    </row>
    <row r="122" spans="1:15" ht="12.75">
      <c r="A122">
        <v>11.8</v>
      </c>
      <c r="B122" s="109">
        <f t="shared" si="4"/>
        <v>286.5042332448809</v>
      </c>
      <c r="C122" s="109">
        <f>A122*Sheet1!D29</f>
        <v>141.60000000000002</v>
      </c>
      <c r="E122" s="109">
        <f t="shared" si="3"/>
        <v>144.90423324488083</v>
      </c>
      <c r="O122" s="109">
        <f>Sheet1!F65</f>
        <v>1.0406796412301123</v>
      </c>
    </row>
    <row r="123" spans="1:15" ht="12.75">
      <c r="A123">
        <v>11.9</v>
      </c>
      <c r="B123" s="109">
        <f t="shared" si="4"/>
        <v>290.1706439945962</v>
      </c>
      <c r="C123" s="109">
        <f>A123*Sheet1!D29</f>
        <v>142.8</v>
      </c>
      <c r="E123" s="109">
        <f t="shared" si="3"/>
        <v>147.3706439945962</v>
      </c>
      <c r="O123" s="109">
        <f>Sheet1!F65</f>
        <v>1.0406796412301123</v>
      </c>
    </row>
    <row r="124" spans="1:15" ht="12.75">
      <c r="A124">
        <v>12</v>
      </c>
      <c r="B124" s="109">
        <f t="shared" si="4"/>
        <v>293.85786833713615</v>
      </c>
      <c r="C124" s="109">
        <f>A124*Sheet1!D29</f>
        <v>144</v>
      </c>
      <c r="E124" s="109">
        <f t="shared" si="3"/>
        <v>149.85786833713615</v>
      </c>
      <c r="O124" s="109">
        <f>Sheet1!F65</f>
        <v>1.0406796412301123</v>
      </c>
    </row>
    <row r="125" spans="1:15" ht="12.75">
      <c r="A125">
        <v>12.1</v>
      </c>
      <c r="B125" s="109">
        <f t="shared" si="4"/>
        <v>297.5659062725007</v>
      </c>
      <c r="C125" s="109">
        <f>A125*Sheet1!D29</f>
        <v>145.2</v>
      </c>
      <c r="E125" s="109">
        <f t="shared" si="3"/>
        <v>152.36590627250072</v>
      </c>
      <c r="O125" s="109">
        <f>Sheet1!F65</f>
        <v>1.0406796412301123</v>
      </c>
    </row>
    <row r="126" spans="1:15" ht="12.75">
      <c r="A126">
        <v>12.2</v>
      </c>
      <c r="B126" s="109">
        <f t="shared" si="4"/>
        <v>301.29475780068987</v>
      </c>
      <c r="C126" s="109">
        <f>A126*Sheet1!D29</f>
        <v>146.39999999999998</v>
      </c>
      <c r="E126" s="109">
        <f t="shared" si="3"/>
        <v>154.8947578006899</v>
      </c>
      <c r="O126" s="109">
        <f>Sheet1!F65</f>
        <v>1.0406796412301123</v>
      </c>
    </row>
    <row r="127" spans="1:15" ht="12.75">
      <c r="A127">
        <v>12.3</v>
      </c>
      <c r="B127" s="109">
        <f t="shared" si="4"/>
        <v>305.0444229217037</v>
      </c>
      <c r="C127" s="109">
        <f>A127*Sheet1!D29</f>
        <v>147.60000000000002</v>
      </c>
      <c r="E127" s="109">
        <f t="shared" si="3"/>
        <v>157.4444229217037</v>
      </c>
      <c r="O127" s="109">
        <f>Sheet1!F65</f>
        <v>1.0406796412301123</v>
      </c>
    </row>
    <row r="128" spans="1:15" ht="12.75">
      <c r="A128">
        <v>12.4</v>
      </c>
      <c r="B128" s="109">
        <f t="shared" si="4"/>
        <v>308.8149016355421</v>
      </c>
      <c r="C128" s="109">
        <f>A128*Sheet1!D29</f>
        <v>148.8</v>
      </c>
      <c r="E128" s="109">
        <f t="shared" si="3"/>
        <v>160.0149016355421</v>
      </c>
      <c r="O128" s="109">
        <f>Sheet1!F65</f>
        <v>1.0406796412301123</v>
      </c>
    </row>
    <row r="129" spans="1:15" ht="12.75">
      <c r="A129">
        <v>12.5</v>
      </c>
      <c r="B129" s="109">
        <f t="shared" si="4"/>
        <v>312.60619394220504</v>
      </c>
      <c r="C129" s="109">
        <f>A129*Sheet1!D29</f>
        <v>150</v>
      </c>
      <c r="E129" s="109">
        <f t="shared" si="3"/>
        <v>162.60619394220504</v>
      </c>
      <c r="O129" s="109">
        <f>Sheet1!F65</f>
        <v>1.0406796412301123</v>
      </c>
    </row>
    <row r="130" spans="1:15" ht="12.75">
      <c r="A130">
        <v>12.6</v>
      </c>
      <c r="B130" s="109">
        <f t="shared" si="4"/>
        <v>316.4182998416926</v>
      </c>
      <c r="C130" s="109">
        <f>A130*Sheet1!D29</f>
        <v>151.2</v>
      </c>
      <c r="E130" s="109">
        <f t="shared" si="3"/>
        <v>165.2182998416926</v>
      </c>
      <c r="O130" s="109">
        <f>Sheet1!F65</f>
        <v>1.0406796412301123</v>
      </c>
    </row>
    <row r="131" spans="1:15" ht="12.75">
      <c r="A131">
        <v>12.7</v>
      </c>
      <c r="B131" s="109">
        <f t="shared" si="4"/>
        <v>320.25121933400476</v>
      </c>
      <c r="C131" s="109">
        <f>A131*Sheet1!D29</f>
        <v>152.39999999999998</v>
      </c>
      <c r="E131" s="109">
        <f t="shared" si="3"/>
        <v>167.8512193340048</v>
      </c>
      <c r="O131" s="109">
        <f>Sheet1!F65</f>
        <v>1.0406796412301123</v>
      </c>
    </row>
    <row r="132" spans="1:15" ht="12.75">
      <c r="A132">
        <v>12.8</v>
      </c>
      <c r="B132" s="109">
        <f t="shared" si="4"/>
        <v>324.1049524191417</v>
      </c>
      <c r="C132" s="109">
        <f>A132*Sheet1!D29</f>
        <v>153.60000000000002</v>
      </c>
      <c r="E132" s="109">
        <f t="shared" si="3"/>
        <v>170.50495241914163</v>
      </c>
      <c r="O132" s="109">
        <f>Sheet1!F65</f>
        <v>1.0406796412301123</v>
      </c>
    </row>
    <row r="133" spans="1:15" ht="12.75">
      <c r="A133">
        <v>12.9</v>
      </c>
      <c r="B133" s="109">
        <f t="shared" si="4"/>
        <v>327.979499097103</v>
      </c>
      <c r="C133" s="109">
        <f>A133*Sheet1!D29</f>
        <v>154.8</v>
      </c>
      <c r="E133" s="109">
        <f t="shared" si="3"/>
        <v>173.17949909710296</v>
      </c>
      <c r="O133" s="109">
        <f>Sheet1!F65</f>
        <v>1.0406796412301123</v>
      </c>
    </row>
    <row r="134" spans="1:15" ht="12.75">
      <c r="A134">
        <v>13</v>
      </c>
      <c r="B134" s="109">
        <f t="shared" si="4"/>
        <v>331.874859367889</v>
      </c>
      <c r="C134" s="109">
        <f>A134*Sheet1!D29</f>
        <v>156</v>
      </c>
      <c r="E134" s="109">
        <f aca="true" t="shared" si="5" ref="E134:E197">(A134*A134)*O134</f>
        <v>175.87485936788897</v>
      </c>
      <c r="O134" s="109">
        <f>Sheet1!F65</f>
        <v>1.0406796412301123</v>
      </c>
    </row>
    <row r="135" spans="1:15" ht="12.75">
      <c r="A135">
        <v>13.1</v>
      </c>
      <c r="B135" s="109">
        <f t="shared" si="4"/>
        <v>335.79103323149957</v>
      </c>
      <c r="C135" s="109">
        <f>A135*Sheet1!D29</f>
        <v>157.2</v>
      </c>
      <c r="E135" s="109">
        <f t="shared" si="5"/>
        <v>178.59103323149955</v>
      </c>
      <c r="O135" s="109">
        <f>Sheet1!F65</f>
        <v>1.0406796412301123</v>
      </c>
    </row>
    <row r="136" spans="1:15" ht="12.75">
      <c r="A136">
        <v>13.2</v>
      </c>
      <c r="B136" s="109">
        <f aca="true" t="shared" si="6" ref="B136:B199">C136+E136</f>
        <v>339.7280206879347</v>
      </c>
      <c r="C136" s="109">
        <f>A136*Sheet1!D29</f>
        <v>158.39999999999998</v>
      </c>
      <c r="E136" s="109">
        <f t="shared" si="5"/>
        <v>181.32802068793472</v>
      </c>
      <c r="O136" s="109">
        <f>Sheet1!F65</f>
        <v>1.0406796412301123</v>
      </c>
    </row>
    <row r="137" spans="1:15" ht="12.75">
      <c r="A137">
        <v>13.3</v>
      </c>
      <c r="B137" s="109">
        <f t="shared" si="6"/>
        <v>343.6858217371946</v>
      </c>
      <c r="C137" s="109">
        <f>A137*Sheet1!D29</f>
        <v>159.60000000000002</v>
      </c>
      <c r="E137" s="109">
        <f t="shared" si="5"/>
        <v>184.08582173719458</v>
      </c>
      <c r="O137" s="109">
        <f>Sheet1!F65</f>
        <v>1.0406796412301123</v>
      </c>
    </row>
    <row r="138" spans="1:15" ht="12.75">
      <c r="A138">
        <v>13.4</v>
      </c>
      <c r="B138" s="109">
        <f t="shared" si="6"/>
        <v>347.664436379279</v>
      </c>
      <c r="C138" s="109">
        <f>A138*Sheet1!D29</f>
        <v>160.8</v>
      </c>
      <c r="E138" s="109">
        <f t="shared" si="5"/>
        <v>186.86443637927897</v>
      </c>
      <c r="O138" s="109">
        <f>Sheet1!F65</f>
        <v>1.0406796412301123</v>
      </c>
    </row>
    <row r="139" spans="1:15" ht="12.75">
      <c r="A139">
        <v>13.5</v>
      </c>
      <c r="B139" s="109">
        <f t="shared" si="6"/>
        <v>351.66386461418796</v>
      </c>
      <c r="C139" s="109">
        <f>A139*Sheet1!D29</f>
        <v>162</v>
      </c>
      <c r="E139" s="109">
        <f t="shared" si="5"/>
        <v>189.66386461418796</v>
      </c>
      <c r="O139" s="109">
        <f>Sheet1!F65</f>
        <v>1.0406796412301123</v>
      </c>
    </row>
    <row r="140" spans="1:15" ht="12.75">
      <c r="A140">
        <v>13.6</v>
      </c>
      <c r="B140" s="109">
        <f t="shared" si="6"/>
        <v>355.68410644192153</v>
      </c>
      <c r="C140" s="109">
        <f>A140*Sheet1!D29</f>
        <v>163.2</v>
      </c>
      <c r="E140" s="109">
        <f t="shared" si="5"/>
        <v>192.48410644192154</v>
      </c>
      <c r="O140" s="109">
        <f>Sheet1!F65</f>
        <v>1.0406796412301123</v>
      </c>
    </row>
    <row r="141" spans="1:15" ht="12.75">
      <c r="A141">
        <v>13.7</v>
      </c>
      <c r="B141" s="109">
        <f t="shared" si="6"/>
        <v>359.7251618624797</v>
      </c>
      <c r="C141" s="109">
        <f>A141*Sheet1!D29</f>
        <v>164.39999999999998</v>
      </c>
      <c r="E141" s="109">
        <f t="shared" si="5"/>
        <v>195.32516186247975</v>
      </c>
      <c r="O141" s="109">
        <f>Sheet1!F65</f>
        <v>1.0406796412301123</v>
      </c>
    </row>
    <row r="142" spans="1:15" ht="12.75">
      <c r="A142">
        <v>13.8</v>
      </c>
      <c r="B142" s="109">
        <f t="shared" si="6"/>
        <v>363.7870308758626</v>
      </c>
      <c r="C142" s="109">
        <f>A142*Sheet1!D29</f>
        <v>165.60000000000002</v>
      </c>
      <c r="E142" s="109">
        <f t="shared" si="5"/>
        <v>198.1870308758626</v>
      </c>
      <c r="O142" s="109">
        <f>Sheet1!F65</f>
        <v>1.0406796412301123</v>
      </c>
    </row>
    <row r="143" spans="1:15" ht="12.75">
      <c r="A143">
        <v>13.9</v>
      </c>
      <c r="B143" s="109">
        <f t="shared" si="6"/>
        <v>367.86971348207</v>
      </c>
      <c r="C143" s="109">
        <f>A143*Sheet1!D29</f>
        <v>166.8</v>
      </c>
      <c r="E143" s="109">
        <f t="shared" si="5"/>
        <v>201.06971348207</v>
      </c>
      <c r="O143" s="109">
        <f>Sheet1!F65</f>
        <v>1.0406796412301123</v>
      </c>
    </row>
    <row r="144" spans="1:15" ht="12.75">
      <c r="A144">
        <v>14</v>
      </c>
      <c r="B144" s="109">
        <f t="shared" si="6"/>
        <v>371.973209681102</v>
      </c>
      <c r="C144" s="109">
        <f>A144*Sheet1!D29</f>
        <v>168</v>
      </c>
      <c r="E144" s="109">
        <f t="shared" si="5"/>
        <v>203.973209681102</v>
      </c>
      <c r="O144" s="109">
        <f>Sheet1!F65</f>
        <v>1.0406796412301123</v>
      </c>
    </row>
    <row r="145" spans="1:15" ht="12.75">
      <c r="A145">
        <v>14.1</v>
      </c>
      <c r="B145" s="109">
        <f t="shared" si="6"/>
        <v>376.0975194729586</v>
      </c>
      <c r="C145" s="109">
        <f>A145*Sheet1!D29</f>
        <v>169.2</v>
      </c>
      <c r="E145" s="109">
        <f t="shared" si="5"/>
        <v>206.8975194729586</v>
      </c>
      <c r="O145" s="109">
        <f>Sheet1!F65</f>
        <v>1.0406796412301123</v>
      </c>
    </row>
    <row r="146" spans="1:15" ht="12.75">
      <c r="A146">
        <v>14.2</v>
      </c>
      <c r="B146" s="109">
        <f t="shared" si="6"/>
        <v>380.2426428576398</v>
      </c>
      <c r="C146" s="109">
        <f>A146*Sheet1!D29</f>
        <v>170.39999999999998</v>
      </c>
      <c r="E146" s="109">
        <f t="shared" si="5"/>
        <v>209.84264285763982</v>
      </c>
      <c r="O146" s="109">
        <f>Sheet1!F65</f>
        <v>1.0406796412301123</v>
      </c>
    </row>
    <row r="147" spans="1:15" ht="12.75">
      <c r="A147">
        <v>14.3</v>
      </c>
      <c r="B147" s="109">
        <f t="shared" si="6"/>
        <v>384.4085798351457</v>
      </c>
      <c r="C147" s="109">
        <f>A147*Sheet1!D29</f>
        <v>171.60000000000002</v>
      </c>
      <c r="E147" s="109">
        <f t="shared" si="5"/>
        <v>212.80857983514565</v>
      </c>
      <c r="O147" s="109">
        <f>Sheet1!F65</f>
        <v>1.0406796412301123</v>
      </c>
    </row>
    <row r="148" spans="1:15" ht="12.75">
      <c r="A148">
        <v>14.4</v>
      </c>
      <c r="B148" s="109">
        <f t="shared" si="6"/>
        <v>388.5953304054761</v>
      </c>
      <c r="C148" s="109">
        <f>A148*Sheet1!D29</f>
        <v>172.8</v>
      </c>
      <c r="E148" s="109">
        <f t="shared" si="5"/>
        <v>215.79533040547608</v>
      </c>
      <c r="O148" s="109">
        <f>Sheet1!F65</f>
        <v>1.0406796412301123</v>
      </c>
    </row>
    <row r="149" spans="1:15" ht="12.75">
      <c r="A149">
        <v>14.5</v>
      </c>
      <c r="B149" s="109">
        <f t="shared" si="6"/>
        <v>392.80289456863113</v>
      </c>
      <c r="C149" s="109">
        <f>A149*Sheet1!D29</f>
        <v>174</v>
      </c>
      <c r="E149" s="109">
        <f t="shared" si="5"/>
        <v>218.8028945686311</v>
      </c>
      <c r="O149" s="109">
        <f>Sheet1!F65</f>
        <v>1.0406796412301123</v>
      </c>
    </row>
    <row r="150" spans="1:15" ht="12.75">
      <c r="A150">
        <v>14.6</v>
      </c>
      <c r="B150" s="109">
        <f t="shared" si="6"/>
        <v>397.0312723246107</v>
      </c>
      <c r="C150" s="109">
        <f>A150*Sheet1!D29</f>
        <v>175.2</v>
      </c>
      <c r="E150" s="109">
        <f t="shared" si="5"/>
        <v>221.83127232461072</v>
      </c>
      <c r="O150" s="109">
        <f>Sheet1!F65</f>
        <v>1.0406796412301123</v>
      </c>
    </row>
    <row r="151" spans="1:15" ht="12.75">
      <c r="A151">
        <v>14.7</v>
      </c>
      <c r="B151" s="109">
        <f t="shared" si="6"/>
        <v>401.28046367341494</v>
      </c>
      <c r="C151" s="109">
        <f>A151*Sheet1!D29</f>
        <v>176.39999999999998</v>
      </c>
      <c r="E151" s="109">
        <f t="shared" si="5"/>
        <v>224.88046367341494</v>
      </c>
      <c r="O151" s="109">
        <f>Sheet1!F65</f>
        <v>1.0406796412301123</v>
      </c>
    </row>
    <row r="152" spans="1:15" ht="12.75">
      <c r="A152">
        <v>14.8</v>
      </c>
      <c r="B152" s="109">
        <f t="shared" si="6"/>
        <v>405.5504686150438</v>
      </c>
      <c r="C152" s="109">
        <f>A152*Sheet1!D29</f>
        <v>177.60000000000002</v>
      </c>
      <c r="E152" s="109">
        <f t="shared" si="5"/>
        <v>227.9504686150438</v>
      </c>
      <c r="O152" s="109">
        <f>Sheet1!F65</f>
        <v>1.0406796412301123</v>
      </c>
    </row>
    <row r="153" spans="1:15" ht="12.75">
      <c r="A153">
        <v>14.9</v>
      </c>
      <c r="B153" s="109">
        <f t="shared" si="6"/>
        <v>409.84128714949725</v>
      </c>
      <c r="C153" s="109">
        <f>A153*Sheet1!D29</f>
        <v>178.8</v>
      </c>
      <c r="E153" s="109">
        <f t="shared" si="5"/>
        <v>231.04128714949724</v>
      </c>
      <c r="O153" s="109">
        <f>Sheet1!F65</f>
        <v>1.0406796412301123</v>
      </c>
    </row>
    <row r="154" spans="1:15" ht="12.75">
      <c r="A154">
        <v>15</v>
      </c>
      <c r="B154" s="109">
        <f t="shared" si="6"/>
        <v>414.15291927677526</v>
      </c>
      <c r="C154" s="109">
        <f>A154*Sheet1!D29</f>
        <v>180</v>
      </c>
      <c r="E154" s="109">
        <f t="shared" si="5"/>
        <v>234.15291927677526</v>
      </c>
      <c r="O154" s="109">
        <f>Sheet1!F65</f>
        <v>1.0406796412301123</v>
      </c>
    </row>
    <row r="155" spans="1:15" ht="12.75">
      <c r="A155">
        <v>15.1</v>
      </c>
      <c r="B155" s="109">
        <f t="shared" si="6"/>
        <v>418.4853649968779</v>
      </c>
      <c r="C155" s="109">
        <f>A155*Sheet1!D29</f>
        <v>181.2</v>
      </c>
      <c r="E155" s="109">
        <f t="shared" si="5"/>
        <v>237.2853649968779</v>
      </c>
      <c r="O155" s="109">
        <f>Sheet1!F65</f>
        <v>1.0406796412301123</v>
      </c>
    </row>
    <row r="156" spans="1:15" ht="12.75">
      <c r="A156">
        <v>15.2</v>
      </c>
      <c r="B156" s="109">
        <f t="shared" si="6"/>
        <v>422.83862430980514</v>
      </c>
      <c r="C156" s="109">
        <f>A156*Sheet1!D29</f>
        <v>182.39999999999998</v>
      </c>
      <c r="E156" s="109">
        <f t="shared" si="5"/>
        <v>240.43862430980514</v>
      </c>
      <c r="O156" s="109">
        <f>Sheet1!F65</f>
        <v>1.0406796412301123</v>
      </c>
    </row>
    <row r="157" spans="1:15" ht="12.75">
      <c r="A157">
        <v>15.3</v>
      </c>
      <c r="B157" s="109">
        <f t="shared" si="6"/>
        <v>427.212697215557</v>
      </c>
      <c r="C157" s="109">
        <f>A157*Sheet1!D29</f>
        <v>183.60000000000002</v>
      </c>
      <c r="E157" s="109">
        <f t="shared" si="5"/>
        <v>243.612697215557</v>
      </c>
      <c r="O157" s="109">
        <f>Sheet1!F65</f>
        <v>1.0406796412301123</v>
      </c>
    </row>
    <row r="158" spans="1:15" ht="12.75">
      <c r="A158">
        <v>15.4</v>
      </c>
      <c r="B158" s="109">
        <f t="shared" si="6"/>
        <v>431.60758371413345</v>
      </c>
      <c r="C158" s="109">
        <f>A158*Sheet1!D29</f>
        <v>184.8</v>
      </c>
      <c r="E158" s="109">
        <f t="shared" si="5"/>
        <v>246.80758371413344</v>
      </c>
      <c r="O158" s="109">
        <f>Sheet1!F65</f>
        <v>1.0406796412301123</v>
      </c>
    </row>
    <row r="159" spans="1:15" ht="12.75">
      <c r="A159">
        <v>15.5</v>
      </c>
      <c r="B159" s="109">
        <f t="shared" si="6"/>
        <v>436.02328380553445</v>
      </c>
      <c r="C159" s="109">
        <f>A159*Sheet1!D29</f>
        <v>186</v>
      </c>
      <c r="E159" s="109">
        <f t="shared" si="5"/>
        <v>250.02328380553448</v>
      </c>
      <c r="O159" s="109">
        <f>Sheet1!F65</f>
        <v>1.0406796412301123</v>
      </c>
    </row>
    <row r="160" spans="1:15" ht="12.75">
      <c r="A160">
        <v>15.6</v>
      </c>
      <c r="B160" s="109">
        <f t="shared" si="6"/>
        <v>440.4597974897601</v>
      </c>
      <c r="C160" s="109">
        <f>A160*Sheet1!D29</f>
        <v>187.2</v>
      </c>
      <c r="E160" s="109">
        <f t="shared" si="5"/>
        <v>253.2597974897601</v>
      </c>
      <c r="O160" s="109">
        <f>Sheet1!F65</f>
        <v>1.0406796412301123</v>
      </c>
    </row>
    <row r="161" spans="1:15" ht="12.75">
      <c r="A161">
        <v>15.7</v>
      </c>
      <c r="B161" s="109">
        <f t="shared" si="6"/>
        <v>444.91712476681033</v>
      </c>
      <c r="C161" s="109">
        <f>A161*Sheet1!D29</f>
        <v>188.39999999999998</v>
      </c>
      <c r="E161" s="109">
        <f t="shared" si="5"/>
        <v>256.51712476681035</v>
      </c>
      <c r="O161" s="109">
        <f>Sheet1!F65</f>
        <v>1.0406796412301123</v>
      </c>
    </row>
    <row r="162" spans="1:15" ht="12.75">
      <c r="A162">
        <v>15.8</v>
      </c>
      <c r="B162" s="109">
        <f t="shared" si="6"/>
        <v>449.3952656366853</v>
      </c>
      <c r="C162" s="109">
        <f>A162*Sheet1!D29</f>
        <v>189.60000000000002</v>
      </c>
      <c r="E162" s="109">
        <f t="shared" si="5"/>
        <v>259.79526563668526</v>
      </c>
      <c r="O162" s="109">
        <f>Sheet1!F65</f>
        <v>1.0406796412301123</v>
      </c>
    </row>
    <row r="163" spans="1:15" ht="12.75">
      <c r="A163">
        <v>15.9</v>
      </c>
      <c r="B163" s="109">
        <f t="shared" si="6"/>
        <v>453.8942200993847</v>
      </c>
      <c r="C163" s="109">
        <f>A163*Sheet1!D29</f>
        <v>190.8</v>
      </c>
      <c r="E163" s="109">
        <f t="shared" si="5"/>
        <v>263.0942200993847</v>
      </c>
      <c r="O163" s="109">
        <f>Sheet1!F65</f>
        <v>1.0406796412301123</v>
      </c>
    </row>
    <row r="164" spans="1:15" ht="12.75">
      <c r="A164">
        <v>16</v>
      </c>
      <c r="B164" s="109">
        <f t="shared" si="6"/>
        <v>458.41398815490874</v>
      </c>
      <c r="C164" s="109">
        <f>A164*Sheet1!D29</f>
        <v>192</v>
      </c>
      <c r="E164" s="109">
        <f t="shared" si="5"/>
        <v>266.41398815490874</v>
      </c>
      <c r="O164" s="109">
        <f>Sheet1!F65</f>
        <v>1.0406796412301123</v>
      </c>
    </row>
    <row r="165" spans="1:15" ht="12.75">
      <c r="A165">
        <v>16.1</v>
      </c>
      <c r="B165" s="109">
        <f t="shared" si="6"/>
        <v>462.9545698032574</v>
      </c>
      <c r="C165" s="109">
        <f>A165*Sheet1!D29</f>
        <v>193.20000000000002</v>
      </c>
      <c r="E165" s="109">
        <f t="shared" si="5"/>
        <v>269.7545698032574</v>
      </c>
      <c r="O165" s="109">
        <f>Sheet1!F65</f>
        <v>1.0406796412301123</v>
      </c>
    </row>
    <row r="166" spans="1:15" ht="12.75">
      <c r="A166">
        <v>16.2</v>
      </c>
      <c r="B166" s="109">
        <f t="shared" si="6"/>
        <v>467.51596504443063</v>
      </c>
      <c r="C166" s="109">
        <f>A166*Sheet1!D29</f>
        <v>194.39999999999998</v>
      </c>
      <c r="E166" s="109">
        <f t="shared" si="5"/>
        <v>273.11596504443065</v>
      </c>
      <c r="O166" s="109">
        <f>Sheet1!F65</f>
        <v>1.0406796412301123</v>
      </c>
    </row>
    <row r="167" spans="1:15" ht="12.75">
      <c r="A167">
        <v>16.3</v>
      </c>
      <c r="B167" s="109">
        <f t="shared" si="6"/>
        <v>472.09817387842855</v>
      </c>
      <c r="C167" s="109">
        <f>A167*Sheet1!D29</f>
        <v>195.60000000000002</v>
      </c>
      <c r="E167" s="109">
        <f t="shared" si="5"/>
        <v>276.49817387842853</v>
      </c>
      <c r="O167" s="109">
        <f>Sheet1!F65</f>
        <v>1.0406796412301123</v>
      </c>
    </row>
    <row r="168" spans="1:15" ht="12.75">
      <c r="A168">
        <v>16.4</v>
      </c>
      <c r="B168" s="109">
        <f t="shared" si="6"/>
        <v>476.70119630525096</v>
      </c>
      <c r="C168" s="109">
        <f>A168*Sheet1!D29</f>
        <v>196.79999999999998</v>
      </c>
      <c r="E168" s="109">
        <f t="shared" si="5"/>
        <v>279.90119630525095</v>
      </c>
      <c r="O168" s="109">
        <f>Sheet1!F65</f>
        <v>1.0406796412301123</v>
      </c>
    </row>
    <row r="169" spans="1:15" ht="12.75">
      <c r="A169">
        <v>16.5</v>
      </c>
      <c r="B169" s="109">
        <f t="shared" si="6"/>
        <v>481.3250323248981</v>
      </c>
      <c r="C169" s="109">
        <f>A169*Sheet1!D29</f>
        <v>198</v>
      </c>
      <c r="E169" s="109">
        <f t="shared" si="5"/>
        <v>283.3250323248981</v>
      </c>
      <c r="O169" s="109">
        <f>Sheet1!F65</f>
        <v>1.0406796412301123</v>
      </c>
    </row>
    <row r="170" spans="1:15" ht="12.75">
      <c r="A170">
        <v>16.6</v>
      </c>
      <c r="B170" s="109">
        <f t="shared" si="6"/>
        <v>485.96968193736984</v>
      </c>
      <c r="C170" s="109">
        <f>A170*Sheet1!D29</f>
        <v>199.20000000000002</v>
      </c>
      <c r="E170" s="109">
        <f t="shared" si="5"/>
        <v>286.7696819373698</v>
      </c>
      <c r="O170" s="109">
        <f>Sheet1!F65</f>
        <v>1.0406796412301123</v>
      </c>
    </row>
    <row r="171" spans="1:15" ht="12.75">
      <c r="A171">
        <v>16.7</v>
      </c>
      <c r="B171" s="109">
        <f t="shared" si="6"/>
        <v>490.635145142666</v>
      </c>
      <c r="C171" s="109">
        <f>A171*Sheet1!D29</f>
        <v>200.39999999999998</v>
      </c>
      <c r="E171" s="109">
        <f t="shared" si="5"/>
        <v>290.235145142666</v>
      </c>
      <c r="O171" s="109">
        <f>Sheet1!F65</f>
        <v>1.0406796412301123</v>
      </c>
    </row>
    <row r="172" spans="1:15" ht="12.75">
      <c r="A172">
        <v>16.8</v>
      </c>
      <c r="B172" s="109">
        <f t="shared" si="6"/>
        <v>495.32142194078693</v>
      </c>
      <c r="C172" s="109">
        <f>A172*Sheet1!D29</f>
        <v>201.60000000000002</v>
      </c>
      <c r="E172" s="109">
        <f t="shared" si="5"/>
        <v>293.7214219407869</v>
      </c>
      <c r="O172" s="109">
        <f>Sheet1!F65</f>
        <v>1.0406796412301123</v>
      </c>
    </row>
    <row r="173" spans="1:15" ht="12.75">
      <c r="A173">
        <v>16.9</v>
      </c>
      <c r="B173" s="109">
        <f t="shared" si="6"/>
        <v>500.02851233173226</v>
      </c>
      <c r="C173" s="109">
        <f>A173*Sheet1!D29</f>
        <v>202.79999999999998</v>
      </c>
      <c r="E173" s="109">
        <f t="shared" si="5"/>
        <v>297.2285123317323</v>
      </c>
      <c r="O173" s="109">
        <f>Sheet1!F65</f>
        <v>1.0406796412301123</v>
      </c>
    </row>
    <row r="174" spans="1:15" ht="12.75">
      <c r="A174">
        <v>17</v>
      </c>
      <c r="B174" s="109">
        <f t="shared" si="6"/>
        <v>504.75641631550246</v>
      </c>
      <c r="C174" s="109">
        <f>A174*Sheet1!D29</f>
        <v>204</v>
      </c>
      <c r="E174" s="109">
        <f t="shared" si="5"/>
        <v>300.75641631550246</v>
      </c>
      <c r="O174" s="109">
        <f>Sheet1!F65</f>
        <v>1.0406796412301123</v>
      </c>
    </row>
    <row r="175" spans="1:15" ht="12.75">
      <c r="A175">
        <v>17.1</v>
      </c>
      <c r="B175" s="109">
        <f t="shared" si="6"/>
        <v>509.5051338920972</v>
      </c>
      <c r="C175" s="109">
        <f>A175*Sheet1!D29</f>
        <v>205.20000000000002</v>
      </c>
      <c r="E175" s="109">
        <f t="shared" si="5"/>
        <v>304.30513389209716</v>
      </c>
      <c r="O175" s="109">
        <f>Sheet1!F65</f>
        <v>1.0406796412301123</v>
      </c>
    </row>
    <row r="176" spans="1:15" ht="12.75">
      <c r="A176">
        <v>17.2</v>
      </c>
      <c r="B176" s="109">
        <f t="shared" si="6"/>
        <v>514.2746650615163</v>
      </c>
      <c r="C176" s="109">
        <f>A176*Sheet1!D29</f>
        <v>206.39999999999998</v>
      </c>
      <c r="E176" s="109">
        <f t="shared" si="5"/>
        <v>307.8746650615164</v>
      </c>
      <c r="O176" s="109">
        <f>Sheet1!F65</f>
        <v>1.0406796412301123</v>
      </c>
    </row>
    <row r="177" spans="1:15" ht="12.75">
      <c r="A177">
        <v>17.3</v>
      </c>
      <c r="B177" s="109">
        <f t="shared" si="6"/>
        <v>519.0650098237604</v>
      </c>
      <c r="C177" s="109">
        <f>A177*Sheet1!D29</f>
        <v>207.60000000000002</v>
      </c>
      <c r="E177" s="109">
        <f t="shared" si="5"/>
        <v>311.46500982376034</v>
      </c>
      <c r="O177" s="109">
        <f>Sheet1!F65</f>
        <v>1.0406796412301123</v>
      </c>
    </row>
    <row r="178" spans="1:15" ht="12.75">
      <c r="A178">
        <v>17.4</v>
      </c>
      <c r="B178" s="109">
        <f t="shared" si="6"/>
        <v>523.8761681788287</v>
      </c>
      <c r="C178" s="109">
        <f>A178*Sheet1!D29</f>
        <v>208.79999999999998</v>
      </c>
      <c r="E178" s="109">
        <f t="shared" si="5"/>
        <v>315.0761681788287</v>
      </c>
      <c r="O178" s="109">
        <f>Sheet1!F65</f>
        <v>1.0406796412301123</v>
      </c>
    </row>
    <row r="179" spans="1:15" ht="12.75">
      <c r="A179">
        <v>17.5</v>
      </c>
      <c r="B179" s="109">
        <f t="shared" si="6"/>
        <v>528.7081401267219</v>
      </c>
      <c r="C179" s="109">
        <f>A179*Sheet1!D29</f>
        <v>210</v>
      </c>
      <c r="E179" s="109">
        <f t="shared" si="5"/>
        <v>318.7081401267219</v>
      </c>
      <c r="O179" s="109">
        <f>Sheet1!F65</f>
        <v>1.0406796412301123</v>
      </c>
    </row>
    <row r="180" spans="1:15" ht="12.75">
      <c r="A180">
        <v>17.6</v>
      </c>
      <c r="B180" s="109">
        <f t="shared" si="6"/>
        <v>533.5609256674396</v>
      </c>
      <c r="C180" s="109">
        <f>A180*Sheet1!D29</f>
        <v>211.20000000000002</v>
      </c>
      <c r="E180" s="109">
        <f t="shared" si="5"/>
        <v>322.36092566743963</v>
      </c>
      <c r="O180" s="109">
        <f>Sheet1!F65</f>
        <v>1.0406796412301123</v>
      </c>
    </row>
    <row r="181" spans="1:15" ht="12.75">
      <c r="A181">
        <v>17.7</v>
      </c>
      <c r="B181" s="109">
        <f t="shared" si="6"/>
        <v>538.4345248009818</v>
      </c>
      <c r="C181" s="109">
        <f>A181*Sheet1!D29</f>
        <v>212.39999999999998</v>
      </c>
      <c r="E181" s="109">
        <f t="shared" si="5"/>
        <v>326.03452480098184</v>
      </c>
      <c r="O181" s="109">
        <f>Sheet1!F65</f>
        <v>1.0406796412301123</v>
      </c>
    </row>
    <row r="182" spans="1:15" ht="12.75">
      <c r="A182">
        <v>17.8</v>
      </c>
      <c r="B182" s="109">
        <f t="shared" si="6"/>
        <v>543.3289375273489</v>
      </c>
      <c r="C182" s="109">
        <f>A182*Sheet1!D29</f>
        <v>213.60000000000002</v>
      </c>
      <c r="E182" s="109">
        <f t="shared" si="5"/>
        <v>329.7289375273488</v>
      </c>
      <c r="O182" s="109">
        <f>Sheet1!F65</f>
        <v>1.0406796412301123</v>
      </c>
    </row>
    <row r="183" spans="1:15" ht="12.75">
      <c r="A183">
        <v>17.9</v>
      </c>
      <c r="B183" s="109">
        <f t="shared" si="6"/>
        <v>548.2441638465402</v>
      </c>
      <c r="C183" s="109">
        <f>A183*Sheet1!D29</f>
        <v>214.79999999999998</v>
      </c>
      <c r="E183" s="109">
        <f t="shared" si="5"/>
        <v>333.4441638465402</v>
      </c>
      <c r="O183" s="109">
        <f>Sheet1!F65</f>
        <v>1.0406796412301123</v>
      </c>
    </row>
    <row r="184" spans="1:15" ht="12.75">
      <c r="A184">
        <v>18</v>
      </c>
      <c r="B184" s="109">
        <f t="shared" si="6"/>
        <v>553.1802037585564</v>
      </c>
      <c r="C184" s="109">
        <f>A184*Sheet1!D29</f>
        <v>216</v>
      </c>
      <c r="E184" s="109">
        <f t="shared" si="5"/>
        <v>337.1802037585564</v>
      </c>
      <c r="O184" s="109">
        <f>Sheet1!F65</f>
        <v>1.0406796412301123</v>
      </c>
    </row>
    <row r="185" spans="1:15" ht="12.75">
      <c r="A185">
        <v>18.1</v>
      </c>
      <c r="B185" s="109">
        <f t="shared" si="6"/>
        <v>558.1370572633972</v>
      </c>
      <c r="C185" s="109">
        <f>A185*Sheet1!D29</f>
        <v>217.20000000000002</v>
      </c>
      <c r="E185" s="109">
        <f t="shared" si="5"/>
        <v>340.93705726339715</v>
      </c>
      <c r="O185" s="109">
        <f>Sheet1!F65</f>
        <v>1.0406796412301123</v>
      </c>
    </row>
    <row r="186" spans="1:15" ht="12.75">
      <c r="A186">
        <v>18.2</v>
      </c>
      <c r="B186" s="109">
        <f t="shared" si="6"/>
        <v>563.1147243610624</v>
      </c>
      <c r="C186" s="109">
        <f>A186*Sheet1!D29</f>
        <v>218.39999999999998</v>
      </c>
      <c r="E186" s="109">
        <f t="shared" si="5"/>
        <v>344.71472436106234</v>
      </c>
      <c r="O186" s="109">
        <f>Sheet1!F65</f>
        <v>1.0406796412301123</v>
      </c>
    </row>
    <row r="187" spans="1:15" ht="12.75">
      <c r="A187">
        <v>18.3</v>
      </c>
      <c r="B187" s="109">
        <f t="shared" si="6"/>
        <v>568.1132050515523</v>
      </c>
      <c r="C187" s="109">
        <f>A187*Sheet1!D29</f>
        <v>219.60000000000002</v>
      </c>
      <c r="E187" s="109">
        <f t="shared" si="5"/>
        <v>348.51320505155235</v>
      </c>
      <c r="O187" s="109">
        <f>Sheet1!F65</f>
        <v>1.0406796412301123</v>
      </c>
    </row>
    <row r="188" spans="1:15" ht="12.75">
      <c r="A188">
        <v>18.4</v>
      </c>
      <c r="B188" s="109">
        <f t="shared" si="6"/>
        <v>573.1324993348667</v>
      </c>
      <c r="C188" s="109">
        <f>A188*Sheet1!D29</f>
        <v>220.79999999999998</v>
      </c>
      <c r="E188" s="109">
        <f t="shared" si="5"/>
        <v>352.3324993348667</v>
      </c>
      <c r="O188" s="109">
        <f>Sheet1!F65</f>
        <v>1.0406796412301123</v>
      </c>
    </row>
    <row r="189" spans="1:15" ht="12.75">
      <c r="A189">
        <v>18.5</v>
      </c>
      <c r="B189" s="109">
        <f t="shared" si="6"/>
        <v>578.1726072110059</v>
      </c>
      <c r="C189" s="109">
        <f>A189*Sheet1!D29</f>
        <v>222</v>
      </c>
      <c r="E189" s="109">
        <f t="shared" si="5"/>
        <v>356.1726072110059</v>
      </c>
      <c r="O189" s="109">
        <f>Sheet1!F65</f>
        <v>1.0406796412301123</v>
      </c>
    </row>
    <row r="190" spans="1:15" ht="12.75">
      <c r="A190">
        <v>18.6</v>
      </c>
      <c r="B190" s="109">
        <f t="shared" si="6"/>
        <v>583.2335286799697</v>
      </c>
      <c r="C190" s="109">
        <f>A190*Sheet1!D29</f>
        <v>223.20000000000002</v>
      </c>
      <c r="E190" s="109">
        <f t="shared" si="5"/>
        <v>360.03352867996966</v>
      </c>
      <c r="O190" s="109">
        <f>Sheet1!F65</f>
        <v>1.0406796412301123</v>
      </c>
    </row>
    <row r="191" spans="1:15" ht="12.75">
      <c r="A191">
        <v>18.7</v>
      </c>
      <c r="B191" s="109">
        <f t="shared" si="6"/>
        <v>588.3152637417579</v>
      </c>
      <c r="C191" s="109">
        <f>A191*Sheet1!D29</f>
        <v>224.39999999999998</v>
      </c>
      <c r="E191" s="109">
        <f t="shared" si="5"/>
        <v>363.91526374175794</v>
      </c>
      <c r="O191" s="109">
        <f>Sheet1!F65</f>
        <v>1.0406796412301123</v>
      </c>
    </row>
    <row r="192" spans="1:15" ht="12.75">
      <c r="A192">
        <v>18.8</v>
      </c>
      <c r="B192" s="109">
        <f t="shared" si="6"/>
        <v>593.4178123963709</v>
      </c>
      <c r="C192" s="109">
        <f>A192*Sheet1!D29</f>
        <v>225.60000000000002</v>
      </c>
      <c r="E192" s="109">
        <f t="shared" si="5"/>
        <v>367.8178123963709</v>
      </c>
      <c r="O192" s="109">
        <f>Sheet1!F65</f>
        <v>1.0406796412301123</v>
      </c>
    </row>
    <row r="193" spans="1:15" ht="12.75">
      <c r="A193">
        <v>18.9</v>
      </c>
      <c r="B193" s="109">
        <f t="shared" si="6"/>
        <v>598.5411746438083</v>
      </c>
      <c r="C193" s="109">
        <f>A193*Sheet1!D29</f>
        <v>226.79999999999998</v>
      </c>
      <c r="E193" s="109">
        <f t="shared" si="5"/>
        <v>371.74117464380834</v>
      </c>
      <c r="O193" s="109">
        <f>Sheet1!F65</f>
        <v>1.0406796412301123</v>
      </c>
    </row>
    <row r="194" spans="1:15" ht="12.75">
      <c r="A194">
        <v>19</v>
      </c>
      <c r="B194" s="109">
        <f t="shared" si="6"/>
        <v>603.6853504840706</v>
      </c>
      <c r="C194" s="109">
        <f>A194*Sheet1!D29</f>
        <v>228</v>
      </c>
      <c r="E194" s="109">
        <f t="shared" si="5"/>
        <v>375.6853504840705</v>
      </c>
      <c r="O194" s="109">
        <f>Sheet1!F65</f>
        <v>1.0406796412301123</v>
      </c>
    </row>
    <row r="195" spans="1:15" ht="12.75">
      <c r="A195">
        <v>19.1</v>
      </c>
      <c r="B195" s="109">
        <f t="shared" si="6"/>
        <v>608.8503399171574</v>
      </c>
      <c r="C195" s="109">
        <f>A195*Sheet1!D29</f>
        <v>229.20000000000002</v>
      </c>
      <c r="E195" s="109">
        <f t="shared" si="5"/>
        <v>379.65033991715734</v>
      </c>
      <c r="O195" s="109">
        <f>Sheet1!F65</f>
        <v>1.0406796412301123</v>
      </c>
    </row>
    <row r="196" spans="1:15" ht="12.75">
      <c r="A196">
        <v>19.2</v>
      </c>
      <c r="B196" s="109">
        <f t="shared" si="6"/>
        <v>614.0361429430686</v>
      </c>
      <c r="C196" s="109">
        <f>A196*Sheet1!D29</f>
        <v>230.39999999999998</v>
      </c>
      <c r="E196" s="109">
        <f t="shared" si="5"/>
        <v>383.6361429430686</v>
      </c>
      <c r="O196" s="109">
        <f>Sheet1!F65</f>
        <v>1.0406796412301123</v>
      </c>
    </row>
    <row r="197" spans="1:15" ht="12.75">
      <c r="A197">
        <v>19.3</v>
      </c>
      <c r="B197" s="109">
        <f t="shared" si="6"/>
        <v>619.2427595618045</v>
      </c>
      <c r="C197" s="109">
        <f>A197*Sheet1!D29</f>
        <v>231.60000000000002</v>
      </c>
      <c r="E197" s="109">
        <f t="shared" si="5"/>
        <v>387.6427595618045</v>
      </c>
      <c r="O197" s="109">
        <f>Sheet1!F65</f>
        <v>1.0406796412301123</v>
      </c>
    </row>
    <row r="198" spans="1:15" ht="12.75">
      <c r="A198">
        <v>19.4</v>
      </c>
      <c r="B198" s="109">
        <f t="shared" si="6"/>
        <v>624.470189773365</v>
      </c>
      <c r="C198" s="109">
        <f>A198*Sheet1!D29</f>
        <v>232.79999999999998</v>
      </c>
      <c r="E198" s="109">
        <f aca="true" t="shared" si="7" ref="E198:E261">(A198*A198)*O198</f>
        <v>391.670189773365</v>
      </c>
      <c r="O198" s="109">
        <f>Sheet1!F65</f>
        <v>1.0406796412301123</v>
      </c>
    </row>
    <row r="199" spans="1:15" ht="12.75">
      <c r="A199">
        <v>19.5</v>
      </c>
      <c r="B199" s="109">
        <f t="shared" si="6"/>
        <v>629.7184335777501</v>
      </c>
      <c r="C199" s="109">
        <f>A199*Sheet1!D29</f>
        <v>234</v>
      </c>
      <c r="E199" s="109">
        <f t="shared" si="7"/>
        <v>395.7184335777502</v>
      </c>
      <c r="O199" s="109">
        <f>Sheet1!F65</f>
        <v>1.0406796412301123</v>
      </c>
    </row>
    <row r="200" spans="1:15" ht="12.75">
      <c r="A200">
        <v>19.6</v>
      </c>
      <c r="B200" s="109">
        <f aca="true" t="shared" si="8" ref="B200:B263">C200+E200</f>
        <v>634.98749097496</v>
      </c>
      <c r="C200" s="109">
        <f>A200*Sheet1!D29</f>
        <v>235.20000000000002</v>
      </c>
      <c r="E200" s="109">
        <f t="shared" si="7"/>
        <v>399.78749097496</v>
      </c>
      <c r="O200" s="109">
        <f>Sheet1!F65</f>
        <v>1.0406796412301123</v>
      </c>
    </row>
    <row r="201" spans="1:15" ht="12.75">
      <c r="A201">
        <v>19.7</v>
      </c>
      <c r="B201" s="109">
        <f t="shared" si="8"/>
        <v>640.2773619649943</v>
      </c>
      <c r="C201" s="109">
        <f>A201*Sheet1!D29</f>
        <v>236.39999999999998</v>
      </c>
      <c r="E201" s="109">
        <f t="shared" si="7"/>
        <v>403.87736196499424</v>
      </c>
      <c r="O201" s="109">
        <f>Sheet1!F65</f>
        <v>1.0406796412301123</v>
      </c>
    </row>
    <row r="202" spans="1:15" ht="12.75">
      <c r="A202">
        <v>19.8</v>
      </c>
      <c r="B202" s="109">
        <f t="shared" si="8"/>
        <v>645.5880465478533</v>
      </c>
      <c r="C202" s="109">
        <f>A202*Sheet1!D29</f>
        <v>237.60000000000002</v>
      </c>
      <c r="E202" s="109">
        <f t="shared" si="7"/>
        <v>407.98804654785323</v>
      </c>
      <c r="O202" s="109">
        <f>Sheet1!F65</f>
        <v>1.0406796412301123</v>
      </c>
    </row>
    <row r="203" spans="1:15" ht="12.75">
      <c r="A203">
        <v>19.9</v>
      </c>
      <c r="B203" s="109">
        <f t="shared" si="8"/>
        <v>650.9195447235367</v>
      </c>
      <c r="C203" s="109">
        <f>A203*Sheet1!D29</f>
        <v>238.79999999999998</v>
      </c>
      <c r="E203" s="109">
        <f t="shared" si="7"/>
        <v>412.1195447235367</v>
      </c>
      <c r="O203" s="109">
        <f>Sheet1!F65</f>
        <v>1.0406796412301123</v>
      </c>
    </row>
    <row r="204" spans="1:15" ht="12.75">
      <c r="A204">
        <v>20</v>
      </c>
      <c r="B204" s="109">
        <f t="shared" si="8"/>
        <v>656.2718564920449</v>
      </c>
      <c r="C204" s="109">
        <f>A204*Sheet1!D29</f>
        <v>240</v>
      </c>
      <c r="E204" s="109">
        <f t="shared" si="7"/>
        <v>416.2718564920449</v>
      </c>
      <c r="O204" s="109">
        <f>Sheet1!F65</f>
        <v>1.0406796412301123</v>
      </c>
    </row>
    <row r="205" spans="1:15" ht="12.75">
      <c r="A205">
        <v>20.5</v>
      </c>
      <c r="B205" s="109">
        <f t="shared" si="8"/>
        <v>683.3456192269547</v>
      </c>
      <c r="C205" s="109">
        <f>A205*Sheet1!D29</f>
        <v>246</v>
      </c>
      <c r="E205" s="109">
        <f t="shared" si="7"/>
        <v>437.3456192269547</v>
      </c>
      <c r="O205" s="109">
        <f>Sheet1!F65</f>
        <v>1.0406796412301123</v>
      </c>
    </row>
    <row r="206" spans="1:15" ht="12.75">
      <c r="A206">
        <v>21</v>
      </c>
      <c r="B206" s="109">
        <f t="shared" si="8"/>
        <v>710.9397217824795</v>
      </c>
      <c r="C206" s="109">
        <f>A206*Sheet1!D29</f>
        <v>252</v>
      </c>
      <c r="E206" s="109">
        <f t="shared" si="7"/>
        <v>458.9397217824795</v>
      </c>
      <c r="O206" s="109">
        <f>Sheet1!F65</f>
        <v>1.0406796412301123</v>
      </c>
    </row>
    <row r="207" spans="1:15" ht="12.75">
      <c r="A207">
        <v>21.5</v>
      </c>
      <c r="B207" s="109">
        <f t="shared" si="8"/>
        <v>739.0541641586194</v>
      </c>
      <c r="C207" s="109">
        <f>A207*Sheet1!D29</f>
        <v>258</v>
      </c>
      <c r="E207" s="109">
        <f t="shared" si="7"/>
        <v>481.0541641586194</v>
      </c>
      <c r="O207" s="109">
        <f>Sheet1!F65</f>
        <v>1.0406796412301123</v>
      </c>
    </row>
    <row r="208" spans="1:15" ht="12.75">
      <c r="A208">
        <v>22</v>
      </c>
      <c r="B208" s="109">
        <f t="shared" si="8"/>
        <v>767.6889463553744</v>
      </c>
      <c r="C208" s="109">
        <f>A208*Sheet1!D29</f>
        <v>264</v>
      </c>
      <c r="E208" s="109">
        <f t="shared" si="7"/>
        <v>503.68894635537436</v>
      </c>
      <c r="O208" s="109">
        <f>Sheet1!F65</f>
        <v>1.0406796412301123</v>
      </c>
    </row>
    <row r="209" spans="1:15" ht="12.75">
      <c r="A209">
        <v>22.5</v>
      </c>
      <c r="B209" s="109">
        <f t="shared" si="8"/>
        <v>796.8440683727443</v>
      </c>
      <c r="C209" s="109">
        <f>A209*Sheet1!D29</f>
        <v>270</v>
      </c>
      <c r="E209" s="109">
        <f t="shared" si="7"/>
        <v>526.8440683727443</v>
      </c>
      <c r="O209" s="109">
        <f>Sheet1!F65</f>
        <v>1.0406796412301123</v>
      </c>
    </row>
    <row r="210" spans="1:15" ht="12.75">
      <c r="A210">
        <v>23</v>
      </c>
      <c r="B210" s="109">
        <f t="shared" si="8"/>
        <v>826.5195302107294</v>
      </c>
      <c r="C210" s="109">
        <f>A210*Sheet1!D29</f>
        <v>276</v>
      </c>
      <c r="E210" s="109">
        <f t="shared" si="7"/>
        <v>550.5195302107294</v>
      </c>
      <c r="O210" s="109">
        <f>Sheet1!F65</f>
        <v>1.0406796412301123</v>
      </c>
    </row>
    <row r="211" spans="1:15" ht="12.75">
      <c r="A211">
        <v>23.5</v>
      </c>
      <c r="B211" s="109">
        <f t="shared" si="8"/>
        <v>856.7153318693295</v>
      </c>
      <c r="C211" s="109">
        <f>A211*Sheet1!D29</f>
        <v>282</v>
      </c>
      <c r="E211" s="109">
        <f t="shared" si="7"/>
        <v>574.7153318693295</v>
      </c>
      <c r="O211" s="109">
        <f>Sheet1!F65</f>
        <v>1.0406796412301123</v>
      </c>
    </row>
    <row r="212" spans="1:15" ht="12.75">
      <c r="A212">
        <v>24</v>
      </c>
      <c r="B212" s="109">
        <f t="shared" si="8"/>
        <v>887.4314733485446</v>
      </c>
      <c r="C212" s="109">
        <f>A212*Sheet1!D29</f>
        <v>288</v>
      </c>
      <c r="E212" s="109">
        <f t="shared" si="7"/>
        <v>599.4314733485446</v>
      </c>
      <c r="O212" s="109">
        <f>Sheet1!F65</f>
        <v>1.0406796412301123</v>
      </c>
    </row>
    <row r="213" spans="1:15" ht="12.75">
      <c r="A213">
        <v>24.5</v>
      </c>
      <c r="B213" s="109">
        <f t="shared" si="8"/>
        <v>918.6679546483749</v>
      </c>
      <c r="C213" s="109">
        <f>A213*Sheet1!D29</f>
        <v>294</v>
      </c>
      <c r="E213" s="109">
        <f t="shared" si="7"/>
        <v>624.6679546483749</v>
      </c>
      <c r="O213" s="109">
        <f>Sheet1!F65</f>
        <v>1.0406796412301123</v>
      </c>
    </row>
    <row r="214" spans="1:15" ht="12.75">
      <c r="A214">
        <v>25</v>
      </c>
      <c r="B214" s="109">
        <f t="shared" si="8"/>
        <v>950.4247757688202</v>
      </c>
      <c r="C214" s="109">
        <f>A214*Sheet1!D29</f>
        <v>300</v>
      </c>
      <c r="E214" s="109">
        <f t="shared" si="7"/>
        <v>650.4247757688202</v>
      </c>
      <c r="O214" s="109">
        <f>Sheet1!F65</f>
        <v>1.0406796412301123</v>
      </c>
    </row>
    <row r="215" spans="1:15" ht="12.75">
      <c r="A215">
        <v>25.5</v>
      </c>
      <c r="B215" s="109">
        <f t="shared" si="8"/>
        <v>982.7019367098804</v>
      </c>
      <c r="C215" s="109">
        <f>A215*Sheet1!D29</f>
        <v>306</v>
      </c>
      <c r="E215" s="109">
        <f t="shared" si="7"/>
        <v>676.7019367098804</v>
      </c>
      <c r="O215" s="109">
        <f>Sheet1!F65</f>
        <v>1.0406796412301123</v>
      </c>
    </row>
    <row r="216" spans="1:15" ht="12.75">
      <c r="A216">
        <v>26</v>
      </c>
      <c r="B216" s="109">
        <f t="shared" si="8"/>
        <v>1015.4994374715559</v>
      </c>
      <c r="C216" s="109">
        <f>A216*Sheet1!D29</f>
        <v>312</v>
      </c>
      <c r="E216" s="109">
        <f t="shared" si="7"/>
        <v>703.4994374715559</v>
      </c>
      <c r="O216" s="109">
        <f>Sheet1!F65</f>
        <v>1.0406796412301123</v>
      </c>
    </row>
    <row r="217" spans="1:15" ht="12.75">
      <c r="A217">
        <v>26.5</v>
      </c>
      <c r="B217" s="109">
        <f t="shared" si="8"/>
        <v>1048.8172780538462</v>
      </c>
      <c r="C217" s="109">
        <f>A217*Sheet1!D29</f>
        <v>318</v>
      </c>
      <c r="E217" s="109">
        <f t="shared" si="7"/>
        <v>730.8172780538463</v>
      </c>
      <c r="O217" s="109">
        <f>Sheet1!F65</f>
        <v>1.0406796412301123</v>
      </c>
    </row>
    <row r="218" spans="1:15" ht="12.75">
      <c r="A218">
        <v>27</v>
      </c>
      <c r="B218" s="109">
        <f t="shared" si="8"/>
        <v>1082.6554584567518</v>
      </c>
      <c r="C218" s="109">
        <f>A218*Sheet1!D29</f>
        <v>324</v>
      </c>
      <c r="E218" s="109">
        <f t="shared" si="7"/>
        <v>758.6554584567518</v>
      </c>
      <c r="O218" s="109">
        <f>Sheet1!F65</f>
        <v>1.0406796412301123</v>
      </c>
    </row>
    <row r="219" spans="1:15" ht="12.75">
      <c r="A219">
        <v>27.5</v>
      </c>
      <c r="B219" s="109">
        <f t="shared" si="8"/>
        <v>1117.0139786802724</v>
      </c>
      <c r="C219" s="109">
        <f>A219*Sheet1!D29</f>
        <v>330</v>
      </c>
      <c r="E219" s="109">
        <f t="shared" si="7"/>
        <v>787.0139786802724</v>
      </c>
      <c r="O219" s="109">
        <f>Sheet1!F65</f>
        <v>1.0406796412301123</v>
      </c>
    </row>
    <row r="220" spans="1:15" ht="12.75">
      <c r="A220">
        <v>28</v>
      </c>
      <c r="B220" s="109">
        <f t="shared" si="8"/>
        <v>1151.892838724408</v>
      </c>
      <c r="C220" s="109">
        <f>A220*Sheet1!D29</f>
        <v>336</v>
      </c>
      <c r="E220" s="109">
        <f t="shared" si="7"/>
        <v>815.892838724408</v>
      </c>
      <c r="O220" s="109">
        <f>Sheet1!F65</f>
        <v>1.0406796412301123</v>
      </c>
    </row>
    <row r="221" spans="1:15" ht="12.75">
      <c r="A221">
        <v>28.5</v>
      </c>
      <c r="B221" s="109">
        <f t="shared" si="8"/>
        <v>1187.2920385891587</v>
      </c>
      <c r="C221" s="109">
        <f>A221*Sheet1!D29</f>
        <v>342</v>
      </c>
      <c r="E221" s="109">
        <f t="shared" si="7"/>
        <v>845.2920385891587</v>
      </c>
      <c r="O221" s="109">
        <f>Sheet1!F65</f>
        <v>1.0406796412301123</v>
      </c>
    </row>
    <row r="222" spans="1:15" ht="12.75">
      <c r="A222">
        <v>29</v>
      </c>
      <c r="B222" s="109">
        <f t="shared" si="8"/>
        <v>1223.2115782745245</v>
      </c>
      <c r="C222" s="109">
        <f>A222*Sheet1!D29</f>
        <v>348</v>
      </c>
      <c r="E222" s="109">
        <f t="shared" si="7"/>
        <v>875.2115782745244</v>
      </c>
      <c r="O222" s="109">
        <f>Sheet1!F65</f>
        <v>1.0406796412301123</v>
      </c>
    </row>
    <row r="223" spans="1:15" ht="12.75">
      <c r="A223">
        <v>29.5</v>
      </c>
      <c r="B223" s="109">
        <f t="shared" si="8"/>
        <v>1259.651457780505</v>
      </c>
      <c r="C223" s="109">
        <f>A223*Sheet1!D29</f>
        <v>354</v>
      </c>
      <c r="E223" s="109">
        <f t="shared" si="7"/>
        <v>905.6514577805052</v>
      </c>
      <c r="O223" s="109">
        <f>Sheet1!F65</f>
        <v>1.0406796412301123</v>
      </c>
    </row>
    <row r="224" spans="1:15" ht="12.75">
      <c r="A224">
        <v>30</v>
      </c>
      <c r="B224" s="109">
        <f t="shared" si="8"/>
        <v>1296.611677107101</v>
      </c>
      <c r="C224" s="109">
        <f>A224*Sheet1!D29</f>
        <v>360</v>
      </c>
      <c r="E224" s="109">
        <f t="shared" si="7"/>
        <v>936.6116771071011</v>
      </c>
      <c r="O224" s="109">
        <f>Sheet1!F65</f>
        <v>1.0406796412301123</v>
      </c>
    </row>
    <row r="225" spans="1:15" ht="12.75">
      <c r="A225">
        <v>30.5</v>
      </c>
      <c r="B225" s="109">
        <f t="shared" si="8"/>
        <v>1334.092236254312</v>
      </c>
      <c r="C225" s="109">
        <f>A225*Sheet1!D29</f>
        <v>366</v>
      </c>
      <c r="E225" s="109">
        <f t="shared" si="7"/>
        <v>968.092236254312</v>
      </c>
      <c r="O225" s="109">
        <f>Sheet1!F65</f>
        <v>1.0406796412301123</v>
      </c>
    </row>
    <row r="226" spans="1:15" ht="12.75">
      <c r="A226">
        <v>31</v>
      </c>
      <c r="B226" s="109">
        <f t="shared" si="8"/>
        <v>1372.0931352221378</v>
      </c>
      <c r="C226" s="109">
        <f>A226*Sheet1!D29</f>
        <v>372</v>
      </c>
      <c r="E226" s="109">
        <f t="shared" si="7"/>
        <v>1000.0931352221379</v>
      </c>
      <c r="O226" s="109">
        <f>Sheet1!F65</f>
        <v>1.0406796412301123</v>
      </c>
    </row>
    <row r="227" spans="1:15" ht="12.75">
      <c r="A227">
        <v>31.5</v>
      </c>
      <c r="B227" s="109">
        <f t="shared" si="8"/>
        <v>1410.6143740105788</v>
      </c>
      <c r="C227" s="109">
        <f>A227*Sheet1!D29</f>
        <v>378</v>
      </c>
      <c r="E227" s="109">
        <f t="shared" si="7"/>
        <v>1032.6143740105788</v>
      </c>
      <c r="O227" s="109">
        <f>Sheet1!F65</f>
        <v>1.0406796412301123</v>
      </c>
    </row>
    <row r="228" spans="1:15" ht="12.75">
      <c r="A228">
        <v>32</v>
      </c>
      <c r="B228" s="109">
        <f t="shared" si="8"/>
        <v>1449.655952619635</v>
      </c>
      <c r="C228" s="109">
        <f>A228*Sheet1!D29</f>
        <v>384</v>
      </c>
      <c r="E228" s="109">
        <f t="shared" si="7"/>
        <v>1065.655952619635</v>
      </c>
      <c r="O228" s="109">
        <f>Sheet1!F65</f>
        <v>1.0406796412301123</v>
      </c>
    </row>
    <row r="229" spans="1:15" ht="12.75">
      <c r="A229">
        <v>32.5</v>
      </c>
      <c r="B229" s="109">
        <f t="shared" si="8"/>
        <v>1489.217871049306</v>
      </c>
      <c r="C229" s="109">
        <f>A229*Sheet1!D29</f>
        <v>390</v>
      </c>
      <c r="E229" s="109">
        <f t="shared" si="7"/>
        <v>1099.217871049306</v>
      </c>
      <c r="O229" s="109">
        <f>Sheet1!F65</f>
        <v>1.0406796412301123</v>
      </c>
    </row>
    <row r="230" spans="1:15" ht="12.75">
      <c r="A230">
        <v>33</v>
      </c>
      <c r="B230" s="109">
        <f t="shared" si="8"/>
        <v>1529.3001292995923</v>
      </c>
      <c r="C230" s="109">
        <f>A230*Sheet1!D29</f>
        <v>396</v>
      </c>
      <c r="E230" s="109">
        <f t="shared" si="7"/>
        <v>1133.3001292995923</v>
      </c>
      <c r="O230" s="109">
        <f>Sheet1!F65</f>
        <v>1.0406796412301123</v>
      </c>
    </row>
    <row r="231" spans="1:15" ht="12.75">
      <c r="A231">
        <v>33.5</v>
      </c>
      <c r="B231" s="109">
        <f t="shared" si="8"/>
        <v>1569.9027273704935</v>
      </c>
      <c r="C231" s="109">
        <f>A231*Sheet1!D29</f>
        <v>402</v>
      </c>
      <c r="E231" s="109">
        <f t="shared" si="7"/>
        <v>1167.9027273704935</v>
      </c>
      <c r="O231" s="109">
        <f>Sheet1!F65</f>
        <v>1.0406796412301123</v>
      </c>
    </row>
    <row r="232" spans="1:15" ht="12.75">
      <c r="A232">
        <v>34</v>
      </c>
      <c r="B232" s="109">
        <f t="shared" si="8"/>
        <v>1611.0256652620099</v>
      </c>
      <c r="C232" s="109">
        <f>A232*Sheet1!D29</f>
        <v>408</v>
      </c>
      <c r="E232" s="109">
        <f t="shared" si="7"/>
        <v>1203.0256652620099</v>
      </c>
      <c r="O232" s="109">
        <f>Sheet1!F65</f>
        <v>1.0406796412301123</v>
      </c>
    </row>
    <row r="233" spans="1:15" ht="12.75">
      <c r="A233">
        <v>34.5</v>
      </c>
      <c r="B233" s="109">
        <f t="shared" si="8"/>
        <v>1652.6689429741411</v>
      </c>
      <c r="C233" s="109">
        <f>A233*Sheet1!D29</f>
        <v>414</v>
      </c>
      <c r="E233" s="109">
        <f t="shared" si="7"/>
        <v>1238.6689429741411</v>
      </c>
      <c r="O233" s="109">
        <f>Sheet1!F65</f>
        <v>1.0406796412301123</v>
      </c>
    </row>
    <row r="234" spans="1:15" ht="12.75">
      <c r="A234">
        <v>35</v>
      </c>
      <c r="B234" s="109">
        <f t="shared" si="8"/>
        <v>1694.8325605068876</v>
      </c>
      <c r="C234" s="109">
        <f>A234*Sheet1!D29</f>
        <v>420</v>
      </c>
      <c r="E234" s="109">
        <f t="shared" si="7"/>
        <v>1274.8325605068876</v>
      </c>
      <c r="O234" s="109">
        <f>Sheet1!F65</f>
        <v>1.0406796412301123</v>
      </c>
    </row>
    <row r="235" spans="1:15" ht="12.75">
      <c r="A235">
        <v>35.5</v>
      </c>
      <c r="B235" s="109">
        <f t="shared" si="8"/>
        <v>1737.516517860249</v>
      </c>
      <c r="C235" s="109">
        <f>A235*Sheet1!D29</f>
        <v>426</v>
      </c>
      <c r="E235" s="109">
        <f t="shared" si="7"/>
        <v>1311.516517860249</v>
      </c>
      <c r="O235" s="109">
        <f>Sheet1!F65</f>
        <v>1.0406796412301123</v>
      </c>
    </row>
    <row r="236" spans="1:15" ht="12.75">
      <c r="A236">
        <v>36</v>
      </c>
      <c r="B236" s="109">
        <f t="shared" si="8"/>
        <v>1780.7208150342256</v>
      </c>
      <c r="C236" s="109">
        <f>A236*Sheet1!D29</f>
        <v>432</v>
      </c>
      <c r="E236" s="109">
        <f t="shared" si="7"/>
        <v>1348.7208150342256</v>
      </c>
      <c r="O236" s="109">
        <f>Sheet1!F65</f>
        <v>1.0406796412301123</v>
      </c>
    </row>
    <row r="237" spans="1:15" ht="12.75">
      <c r="A237">
        <v>36.5</v>
      </c>
      <c r="B237" s="109">
        <f t="shared" si="8"/>
        <v>1824.445452028817</v>
      </c>
      <c r="C237" s="109">
        <f>A237*Sheet1!D29</f>
        <v>438</v>
      </c>
      <c r="E237" s="109">
        <f t="shared" si="7"/>
        <v>1386.445452028817</v>
      </c>
      <c r="O237" s="109">
        <f>Sheet1!F65</f>
        <v>1.0406796412301123</v>
      </c>
    </row>
    <row r="238" spans="1:15" ht="12.75">
      <c r="A238">
        <v>37</v>
      </c>
      <c r="B238" s="109">
        <f t="shared" si="8"/>
        <v>1868.6904288440237</v>
      </c>
      <c r="C238" s="109">
        <f>A238*Sheet1!D29</f>
        <v>444</v>
      </c>
      <c r="E238" s="109">
        <f t="shared" si="7"/>
        <v>1424.6904288440237</v>
      </c>
      <c r="O238" s="109">
        <f>Sheet1!F65</f>
        <v>1.0406796412301123</v>
      </c>
    </row>
    <row r="239" spans="1:15" ht="12.75">
      <c r="A239">
        <v>37.5</v>
      </c>
      <c r="B239" s="109">
        <f t="shared" si="8"/>
        <v>1913.4557454798453</v>
      </c>
      <c r="C239" s="109">
        <f>A239*Sheet1!D29</f>
        <v>450</v>
      </c>
      <c r="E239" s="109">
        <f t="shared" si="7"/>
        <v>1463.4557454798453</v>
      </c>
      <c r="O239" s="109">
        <f>Sheet1!F65</f>
        <v>1.0406796412301123</v>
      </c>
    </row>
    <row r="240" spans="1:15" ht="12.75">
      <c r="A240">
        <v>38</v>
      </c>
      <c r="B240" s="109">
        <f t="shared" si="8"/>
        <v>1958.741401936282</v>
      </c>
      <c r="C240" s="109">
        <f>A240*Sheet1!D29</f>
        <v>456</v>
      </c>
      <c r="E240" s="109">
        <f t="shared" si="7"/>
        <v>1502.741401936282</v>
      </c>
      <c r="O240" s="109">
        <f>Sheet1!F65</f>
        <v>1.0406796412301123</v>
      </c>
    </row>
    <row r="241" spans="1:15" ht="12.75">
      <c r="A241">
        <v>38.5</v>
      </c>
      <c r="B241" s="109">
        <f t="shared" si="8"/>
        <v>2004.547398213334</v>
      </c>
      <c r="C241" s="109">
        <f>A241*Sheet1!D29</f>
        <v>462</v>
      </c>
      <c r="E241" s="109">
        <f t="shared" si="7"/>
        <v>1542.547398213334</v>
      </c>
      <c r="O241" s="109">
        <f>Sheet1!F65</f>
        <v>1.0406796412301123</v>
      </c>
    </row>
    <row r="242" spans="1:15" ht="12.75">
      <c r="A242">
        <v>39</v>
      </c>
      <c r="B242" s="109">
        <f t="shared" si="8"/>
        <v>2050.8737343110006</v>
      </c>
      <c r="C242" s="109">
        <f>A242*Sheet1!D29</f>
        <v>468</v>
      </c>
      <c r="E242" s="109">
        <f t="shared" si="7"/>
        <v>1582.8737343110008</v>
      </c>
      <c r="O242" s="109">
        <f>Sheet1!F65</f>
        <v>1.0406796412301123</v>
      </c>
    </row>
    <row r="243" spans="1:15" ht="12.75">
      <c r="A243">
        <v>39.5</v>
      </c>
      <c r="B243" s="109">
        <f t="shared" si="8"/>
        <v>2097.7204102292826</v>
      </c>
      <c r="C243" s="109">
        <f>A243*Sheet1!D29</f>
        <v>474</v>
      </c>
      <c r="E243" s="109">
        <f t="shared" si="7"/>
        <v>1623.7204102292826</v>
      </c>
      <c r="O243" s="109">
        <f>Sheet1!F65</f>
        <v>1.0406796412301123</v>
      </c>
    </row>
    <row r="244" spans="1:15" ht="12.75">
      <c r="A244">
        <v>40</v>
      </c>
      <c r="B244" s="109">
        <f t="shared" si="8"/>
        <v>2145.0874259681796</v>
      </c>
      <c r="C244" s="109">
        <f>A244*Sheet1!D29</f>
        <v>480</v>
      </c>
      <c r="E244" s="109">
        <f t="shared" si="7"/>
        <v>1665.0874259681796</v>
      </c>
      <c r="O244" s="109">
        <f>Sheet1!F65</f>
        <v>1.0406796412301123</v>
      </c>
    </row>
    <row r="245" spans="1:15" ht="12.75">
      <c r="A245">
        <v>40.5</v>
      </c>
      <c r="B245" s="109">
        <f t="shared" si="8"/>
        <v>2192.9747815276914</v>
      </c>
      <c r="C245" s="109">
        <f>A245*Sheet1!D29</f>
        <v>486</v>
      </c>
      <c r="E245" s="109">
        <f t="shared" si="7"/>
        <v>1706.9747815276917</v>
      </c>
      <c r="O245" s="109">
        <f>Sheet1!F65</f>
        <v>1.0406796412301123</v>
      </c>
    </row>
    <row r="246" spans="1:15" ht="12.75">
      <c r="A246">
        <v>41</v>
      </c>
      <c r="B246" s="109">
        <f t="shared" si="8"/>
        <v>2241.3824769078187</v>
      </c>
      <c r="C246" s="109">
        <f>A246*Sheet1!D29</f>
        <v>492</v>
      </c>
      <c r="E246" s="109">
        <f t="shared" si="7"/>
        <v>1749.3824769078187</v>
      </c>
      <c r="O246" s="109">
        <f>Sheet1!F65</f>
        <v>1.0406796412301123</v>
      </c>
    </row>
    <row r="247" spans="1:15" ht="12.75">
      <c r="A247">
        <v>41.5</v>
      </c>
      <c r="B247" s="109">
        <f t="shared" si="8"/>
        <v>2290.310512108561</v>
      </c>
      <c r="C247" s="109">
        <f>A247*Sheet1!D29</f>
        <v>498</v>
      </c>
      <c r="E247" s="109">
        <f t="shared" si="7"/>
        <v>1792.3105121085607</v>
      </c>
      <c r="O247" s="109">
        <f>Sheet1!F65</f>
        <v>1.0406796412301123</v>
      </c>
    </row>
    <row r="248" spans="1:15" ht="12.75">
      <c r="A248">
        <v>42</v>
      </c>
      <c r="B248" s="109">
        <f t="shared" si="8"/>
        <v>2339.758887129918</v>
      </c>
      <c r="C248" s="109">
        <f>A248*Sheet1!D29</f>
        <v>504</v>
      </c>
      <c r="E248" s="109">
        <f t="shared" si="7"/>
        <v>1835.758887129918</v>
      </c>
      <c r="O248" s="109">
        <f>Sheet1!F65</f>
        <v>1.0406796412301123</v>
      </c>
    </row>
    <row r="249" spans="1:15" ht="12.75">
      <c r="A249">
        <v>42.5</v>
      </c>
      <c r="B249" s="109">
        <f t="shared" si="8"/>
        <v>2389.72760197189</v>
      </c>
      <c r="C249" s="109">
        <f>A249*Sheet1!D29</f>
        <v>510</v>
      </c>
      <c r="E249" s="109">
        <f t="shared" si="7"/>
        <v>1879.7276019718902</v>
      </c>
      <c r="O249" s="109">
        <f>Sheet1!F65</f>
        <v>1.0406796412301123</v>
      </c>
    </row>
    <row r="250" spans="1:15" ht="12.75">
      <c r="A250">
        <v>43</v>
      </c>
      <c r="B250" s="109">
        <f t="shared" si="8"/>
        <v>2440.2166566344777</v>
      </c>
      <c r="C250" s="109">
        <f>A250*Sheet1!D29</f>
        <v>516</v>
      </c>
      <c r="E250" s="109">
        <f t="shared" si="7"/>
        <v>1924.2166566344777</v>
      </c>
      <c r="O250" s="109">
        <f>Sheet1!F65</f>
        <v>1.0406796412301123</v>
      </c>
    </row>
    <row r="251" spans="1:15" ht="12.75">
      <c r="A251">
        <v>43.5</v>
      </c>
      <c r="B251" s="109">
        <f t="shared" si="8"/>
        <v>2491.22605111768</v>
      </c>
      <c r="C251" s="109">
        <f>A251*Sheet1!D29</f>
        <v>522</v>
      </c>
      <c r="E251" s="109">
        <f t="shared" si="7"/>
        <v>1969.2260511176798</v>
      </c>
      <c r="O251" s="109">
        <f>Sheet1!F65</f>
        <v>1.0406796412301123</v>
      </c>
    </row>
    <row r="252" spans="1:15" ht="12.75">
      <c r="A252">
        <v>44</v>
      </c>
      <c r="B252" s="109">
        <f t="shared" si="8"/>
        <v>2542.7557854214974</v>
      </c>
      <c r="C252" s="109">
        <f>A252*Sheet1!D29</f>
        <v>528</v>
      </c>
      <c r="E252" s="109">
        <f t="shared" si="7"/>
        <v>2014.7557854214974</v>
      </c>
      <c r="O252" s="109">
        <f>Sheet1!F65</f>
        <v>1.0406796412301123</v>
      </c>
    </row>
    <row r="253" spans="1:15" ht="12.75">
      <c r="A253">
        <v>44.5</v>
      </c>
      <c r="B253" s="109">
        <f t="shared" si="8"/>
        <v>2594.8058595459297</v>
      </c>
      <c r="C253" s="109">
        <f>A253*Sheet1!D29</f>
        <v>534</v>
      </c>
      <c r="E253" s="109">
        <f t="shared" si="7"/>
        <v>2060.8058595459297</v>
      </c>
      <c r="O253" s="109">
        <f>Sheet1!F65</f>
        <v>1.0406796412301123</v>
      </c>
    </row>
    <row r="254" spans="1:15" ht="12.75">
      <c r="A254">
        <v>45</v>
      </c>
      <c r="B254" s="109">
        <f t="shared" si="8"/>
        <v>2647.3762734909774</v>
      </c>
      <c r="C254" s="109">
        <f>A254*Sheet1!D29</f>
        <v>540</v>
      </c>
      <c r="E254" s="109">
        <f t="shared" si="7"/>
        <v>2107.3762734909774</v>
      </c>
      <c r="O254" s="109">
        <f>Sheet1!F65</f>
        <v>1.0406796412301123</v>
      </c>
    </row>
    <row r="255" spans="1:15" ht="12.75">
      <c r="A255">
        <v>45.5</v>
      </c>
      <c r="B255" s="109">
        <f t="shared" si="8"/>
        <v>2700.46702725664</v>
      </c>
      <c r="C255" s="109">
        <f>A255*Sheet1!D29</f>
        <v>546</v>
      </c>
      <c r="E255" s="109">
        <f t="shared" si="7"/>
        <v>2154.46702725664</v>
      </c>
      <c r="O255" s="109">
        <f>Sheet1!F65</f>
        <v>1.0406796412301123</v>
      </c>
    </row>
    <row r="256" spans="1:15" ht="12.75">
      <c r="A256">
        <v>46</v>
      </c>
      <c r="B256" s="109">
        <f t="shared" si="8"/>
        <v>2754.0781208429175</v>
      </c>
      <c r="C256" s="109">
        <f>A256*Sheet1!D29</f>
        <v>552</v>
      </c>
      <c r="E256" s="109">
        <f t="shared" si="7"/>
        <v>2202.0781208429175</v>
      </c>
      <c r="O256" s="109">
        <f>Sheet1!F65</f>
        <v>1.0406796412301123</v>
      </c>
    </row>
    <row r="257" spans="1:15" ht="12.75">
      <c r="A257">
        <v>46.5</v>
      </c>
      <c r="B257" s="109">
        <f t="shared" si="8"/>
        <v>2808.20955424981</v>
      </c>
      <c r="C257" s="109">
        <f>A257*Sheet1!D29</f>
        <v>558</v>
      </c>
      <c r="E257" s="109">
        <f t="shared" si="7"/>
        <v>2250.20955424981</v>
      </c>
      <c r="O257" s="109">
        <f>Sheet1!F65</f>
        <v>1.0406796412301123</v>
      </c>
    </row>
    <row r="258" spans="1:15" ht="12.75">
      <c r="A258">
        <v>47</v>
      </c>
      <c r="B258" s="109">
        <f t="shared" si="8"/>
        <v>2862.861327477318</v>
      </c>
      <c r="C258" s="109">
        <f>A258*Sheet1!D29</f>
        <v>564</v>
      </c>
      <c r="E258" s="109">
        <f t="shared" si="7"/>
        <v>2298.861327477318</v>
      </c>
      <c r="O258" s="109">
        <f>Sheet1!F65</f>
        <v>1.0406796412301123</v>
      </c>
    </row>
    <row r="259" spans="1:15" ht="12.75">
      <c r="A259">
        <v>47.5</v>
      </c>
      <c r="B259" s="109">
        <f t="shared" si="8"/>
        <v>2918.0334405254407</v>
      </c>
      <c r="C259" s="109">
        <f>A259*Sheet1!D29</f>
        <v>570</v>
      </c>
      <c r="E259" s="109">
        <f t="shared" si="7"/>
        <v>2348.0334405254407</v>
      </c>
      <c r="O259" s="109">
        <f>Sheet1!F65</f>
        <v>1.0406796412301123</v>
      </c>
    </row>
    <row r="260" spans="1:15" ht="12.75">
      <c r="A260">
        <v>48</v>
      </c>
      <c r="B260" s="109">
        <f t="shared" si="8"/>
        <v>2973.7258933941785</v>
      </c>
      <c r="C260" s="109">
        <f>A260*Sheet1!D29</f>
        <v>576</v>
      </c>
      <c r="E260" s="109">
        <f t="shared" si="7"/>
        <v>2397.7258933941785</v>
      </c>
      <c r="O260" s="109">
        <f>Sheet1!F65</f>
        <v>1.0406796412301123</v>
      </c>
    </row>
    <row r="261" spans="1:15" ht="12.75">
      <c r="A261">
        <v>48.5</v>
      </c>
      <c r="B261" s="109">
        <f t="shared" si="8"/>
        <v>3029.9386860835316</v>
      </c>
      <c r="C261" s="109">
        <f>A261*Sheet1!D29</f>
        <v>582</v>
      </c>
      <c r="E261" s="109">
        <f t="shared" si="7"/>
        <v>2447.9386860835316</v>
      </c>
      <c r="O261" s="109">
        <f>Sheet1!F65</f>
        <v>1.0406796412301123</v>
      </c>
    </row>
    <row r="262" spans="1:15" ht="12.75">
      <c r="A262">
        <v>49</v>
      </c>
      <c r="B262" s="109">
        <f t="shared" si="8"/>
        <v>3086.6718185934997</v>
      </c>
      <c r="C262" s="109">
        <f>A262*Sheet1!D29</f>
        <v>588</v>
      </c>
      <c r="E262" s="109">
        <f aca="true" t="shared" si="9" ref="E262:E325">(A262*A262)*O262</f>
        <v>2498.6718185934997</v>
      </c>
      <c r="O262" s="109">
        <f>Sheet1!F65</f>
        <v>1.0406796412301123</v>
      </c>
    </row>
    <row r="263" spans="1:15" ht="12.75">
      <c r="A263">
        <v>49.5</v>
      </c>
      <c r="B263" s="109">
        <f t="shared" si="8"/>
        <v>3143.9252909240827</v>
      </c>
      <c r="C263" s="109">
        <f>A263*Sheet1!D29</f>
        <v>594</v>
      </c>
      <c r="E263" s="109">
        <f t="shared" si="9"/>
        <v>2549.9252909240827</v>
      </c>
      <c r="O263" s="109">
        <f>Sheet1!F65</f>
        <v>1.0406796412301123</v>
      </c>
    </row>
    <row r="264" spans="1:15" ht="12.75">
      <c r="A264">
        <v>50</v>
      </c>
      <c r="B264" s="109">
        <f aca="true" t="shared" si="10" ref="B264:B327">C264+E264</f>
        <v>3201.6991030752806</v>
      </c>
      <c r="C264" s="109">
        <f>A264*Sheet1!D29</f>
        <v>600</v>
      </c>
      <c r="E264" s="109">
        <f t="shared" si="9"/>
        <v>2601.6991030752806</v>
      </c>
      <c r="O264" s="109">
        <f>Sheet1!F65</f>
        <v>1.0406796412301123</v>
      </c>
    </row>
    <row r="265" spans="1:15" ht="12.75">
      <c r="A265">
        <v>51</v>
      </c>
      <c r="B265" s="109">
        <f t="shared" si="10"/>
        <v>3318.8077468395218</v>
      </c>
      <c r="C265" s="109">
        <f>A265*Sheet1!D29</f>
        <v>612</v>
      </c>
      <c r="E265" s="109">
        <f t="shared" si="9"/>
        <v>2706.8077468395218</v>
      </c>
      <c r="O265" s="109">
        <f>Sheet1!F65</f>
        <v>1.0406796412301123</v>
      </c>
    </row>
    <row r="266" spans="1:15" ht="12.75">
      <c r="A266">
        <v>52</v>
      </c>
      <c r="B266" s="109">
        <f t="shared" si="10"/>
        <v>3437.9977498862236</v>
      </c>
      <c r="C266" s="109">
        <f>A266*Sheet1!D29</f>
        <v>624</v>
      </c>
      <c r="E266" s="109">
        <f t="shared" si="9"/>
        <v>2813.9977498862236</v>
      </c>
      <c r="O266" s="109">
        <f>Sheet1!F65</f>
        <v>1.0406796412301123</v>
      </c>
    </row>
    <row r="267" spans="1:15" ht="12.75">
      <c r="A267">
        <v>53</v>
      </c>
      <c r="B267" s="109">
        <f t="shared" si="10"/>
        <v>3559.269112215385</v>
      </c>
      <c r="C267" s="109">
        <f>A267*Sheet1!D29</f>
        <v>636</v>
      </c>
      <c r="E267" s="109">
        <f t="shared" si="9"/>
        <v>2923.269112215385</v>
      </c>
      <c r="O267" s="109">
        <f>Sheet1!F65</f>
        <v>1.0406796412301123</v>
      </c>
    </row>
    <row r="268" spans="1:15" ht="12.75">
      <c r="A268">
        <v>54</v>
      </c>
      <c r="B268" s="109">
        <f t="shared" si="10"/>
        <v>3682.6218338270073</v>
      </c>
      <c r="C268" s="109">
        <f>A268*Sheet1!D29</f>
        <v>648</v>
      </c>
      <c r="E268" s="109">
        <f t="shared" si="9"/>
        <v>3034.6218338270073</v>
      </c>
      <c r="O268" s="109">
        <f>Sheet1!F65</f>
        <v>1.0406796412301123</v>
      </c>
    </row>
    <row r="269" spans="1:15" ht="12.75">
      <c r="A269">
        <v>55</v>
      </c>
      <c r="B269" s="109">
        <f t="shared" si="10"/>
        <v>3808.0559147210897</v>
      </c>
      <c r="C269" s="109">
        <f>A269*Sheet1!D29</f>
        <v>660</v>
      </c>
      <c r="E269" s="109">
        <f t="shared" si="9"/>
        <v>3148.0559147210897</v>
      </c>
      <c r="O269" s="109">
        <f>Sheet1!F65</f>
        <v>1.0406796412301123</v>
      </c>
    </row>
    <row r="270" spans="1:15" ht="12.75">
      <c r="A270">
        <v>56</v>
      </c>
      <c r="B270" s="109">
        <f t="shared" si="10"/>
        <v>3935.571354897632</v>
      </c>
      <c r="C270" s="109">
        <f>A270*Sheet1!D29</f>
        <v>672</v>
      </c>
      <c r="E270" s="109">
        <f t="shared" si="9"/>
        <v>3263.571354897632</v>
      </c>
      <c r="O270" s="109">
        <f>Sheet1!F65</f>
        <v>1.0406796412301123</v>
      </c>
    </row>
    <row r="271" spans="1:15" ht="12.75">
      <c r="A271">
        <v>57</v>
      </c>
      <c r="B271" s="109">
        <f t="shared" si="10"/>
        <v>4065.1681543566347</v>
      </c>
      <c r="C271" s="109">
        <f>A271*Sheet1!D29</f>
        <v>684</v>
      </c>
      <c r="E271" s="109">
        <f t="shared" si="9"/>
        <v>3381.1681543566347</v>
      </c>
      <c r="O271" s="109">
        <f>Sheet1!F65</f>
        <v>1.0406796412301123</v>
      </c>
    </row>
    <row r="272" spans="1:15" ht="12.75">
      <c r="A272">
        <v>58</v>
      </c>
      <c r="B272" s="109">
        <f t="shared" si="10"/>
        <v>4196.846313098098</v>
      </c>
      <c r="C272" s="109">
        <f>A272*Sheet1!D29</f>
        <v>696</v>
      </c>
      <c r="E272" s="109">
        <f t="shared" si="9"/>
        <v>3500.8463130980977</v>
      </c>
      <c r="O272" s="109">
        <f>Sheet1!F65</f>
        <v>1.0406796412301123</v>
      </c>
    </row>
    <row r="273" spans="1:15" ht="12.75">
      <c r="A273">
        <v>59</v>
      </c>
      <c r="B273" s="109">
        <f t="shared" si="10"/>
        <v>4330.60583112202</v>
      </c>
      <c r="C273" s="109">
        <f>A273*Sheet1!D29</f>
        <v>708</v>
      </c>
      <c r="E273" s="109">
        <f t="shared" si="9"/>
        <v>3622.605831122021</v>
      </c>
      <c r="O273" s="109">
        <f>Sheet1!F65</f>
        <v>1.0406796412301123</v>
      </c>
    </row>
    <row r="274" spans="1:15" ht="12.75">
      <c r="A274">
        <v>60</v>
      </c>
      <c r="B274" s="109">
        <f t="shared" si="10"/>
        <v>4466.446708428404</v>
      </c>
      <c r="C274" s="109">
        <f>A274*Sheet1!D29</f>
        <v>720</v>
      </c>
      <c r="E274" s="109">
        <f t="shared" si="9"/>
        <v>3746.4467084284042</v>
      </c>
      <c r="O274" s="109">
        <f>Sheet1!F65</f>
        <v>1.0406796412301123</v>
      </c>
    </row>
    <row r="275" spans="1:15" ht="12.75">
      <c r="A275">
        <v>61</v>
      </c>
      <c r="B275" s="109">
        <f t="shared" si="10"/>
        <v>4604.368945017248</v>
      </c>
      <c r="C275" s="109">
        <f>A275*Sheet1!D29</f>
        <v>732</v>
      </c>
      <c r="E275" s="109">
        <f t="shared" si="9"/>
        <v>3872.368945017248</v>
      </c>
      <c r="O275" s="109">
        <f>Sheet1!F65</f>
        <v>1.0406796412301123</v>
      </c>
    </row>
    <row r="276" spans="1:15" ht="12.75">
      <c r="A276">
        <v>62</v>
      </c>
      <c r="B276" s="109">
        <f t="shared" si="10"/>
        <v>4744.372540888551</v>
      </c>
      <c r="C276" s="109">
        <f>A276*Sheet1!D29</f>
        <v>744</v>
      </c>
      <c r="E276" s="109">
        <f t="shared" si="9"/>
        <v>4000.3725408885516</v>
      </c>
      <c r="O276" s="109">
        <f>Sheet1!F65</f>
        <v>1.0406796412301123</v>
      </c>
    </row>
    <row r="277" spans="1:15" ht="12.75">
      <c r="A277">
        <v>63</v>
      </c>
      <c r="B277" s="109">
        <f t="shared" si="10"/>
        <v>4886.457496042315</v>
      </c>
      <c r="C277" s="109">
        <f>A277*Sheet1!D29</f>
        <v>756</v>
      </c>
      <c r="E277" s="109">
        <f t="shared" si="9"/>
        <v>4130.457496042315</v>
      </c>
      <c r="O277" s="109">
        <f>Sheet1!F65</f>
        <v>1.0406796412301123</v>
      </c>
    </row>
    <row r="278" spans="1:15" ht="12.75">
      <c r="A278">
        <v>64</v>
      </c>
      <c r="B278" s="109">
        <f t="shared" si="10"/>
        <v>5030.62381047854</v>
      </c>
      <c r="C278" s="109">
        <f>A278*Sheet1!D29</f>
        <v>768</v>
      </c>
      <c r="E278" s="109">
        <f t="shared" si="9"/>
        <v>4262.62381047854</v>
      </c>
      <c r="O278" s="109">
        <f>Sheet1!F65</f>
        <v>1.0406796412301123</v>
      </c>
    </row>
    <row r="279" spans="1:15" ht="12.75">
      <c r="A279">
        <v>65</v>
      </c>
      <c r="B279" s="109">
        <f t="shared" si="10"/>
        <v>5176.871484197224</v>
      </c>
      <c r="C279" s="109">
        <f>A279*Sheet1!D29</f>
        <v>780</v>
      </c>
      <c r="E279" s="109">
        <f t="shared" si="9"/>
        <v>4396.871484197224</v>
      </c>
      <c r="O279" s="109">
        <f>Sheet1!F65</f>
        <v>1.0406796412301123</v>
      </c>
    </row>
    <row r="280" spans="1:15" ht="12.75">
      <c r="A280">
        <v>66</v>
      </c>
      <c r="B280" s="109">
        <f t="shared" si="10"/>
        <v>5325.200517198369</v>
      </c>
      <c r="C280" s="109">
        <f>A280*Sheet1!D29</f>
        <v>792</v>
      </c>
      <c r="E280" s="109">
        <f t="shared" si="9"/>
        <v>4533.200517198369</v>
      </c>
      <c r="O280" s="109">
        <f>Sheet1!F65</f>
        <v>1.0406796412301123</v>
      </c>
    </row>
    <row r="281" spans="1:15" ht="12.75">
      <c r="A281">
        <v>67</v>
      </c>
      <c r="B281" s="109">
        <f t="shared" si="10"/>
        <v>5475.610909481974</v>
      </c>
      <c r="C281" s="109">
        <f>A281*Sheet1!D29</f>
        <v>804</v>
      </c>
      <c r="E281" s="109">
        <f t="shared" si="9"/>
        <v>4671.610909481974</v>
      </c>
      <c r="O281" s="109">
        <f>Sheet1!F65</f>
        <v>1.0406796412301123</v>
      </c>
    </row>
    <row r="282" spans="1:15" ht="12.75">
      <c r="A282">
        <v>68</v>
      </c>
      <c r="B282" s="109">
        <f t="shared" si="10"/>
        <v>5628.102661048039</v>
      </c>
      <c r="C282" s="109">
        <f>A282*Sheet1!D29</f>
        <v>816</v>
      </c>
      <c r="E282" s="109">
        <f t="shared" si="9"/>
        <v>4812.102661048039</v>
      </c>
      <c r="O282" s="109">
        <f>Sheet1!F65</f>
        <v>1.0406796412301123</v>
      </c>
    </row>
    <row r="283" spans="1:15" ht="12.75">
      <c r="A283">
        <v>69</v>
      </c>
      <c r="B283" s="109">
        <f t="shared" si="10"/>
        <v>5782.675771896565</v>
      </c>
      <c r="C283" s="109">
        <f>A283*Sheet1!D29</f>
        <v>828</v>
      </c>
      <c r="E283" s="109">
        <f t="shared" si="9"/>
        <v>4954.675771896565</v>
      </c>
      <c r="O283" s="109">
        <f>Sheet1!F65</f>
        <v>1.0406796412301123</v>
      </c>
    </row>
    <row r="284" spans="1:15" ht="12.75">
      <c r="A284">
        <v>70</v>
      </c>
      <c r="B284" s="109">
        <f t="shared" si="10"/>
        <v>5939.33024202755</v>
      </c>
      <c r="C284" s="109">
        <f>A284*Sheet1!D29</f>
        <v>840</v>
      </c>
      <c r="E284" s="109">
        <f t="shared" si="9"/>
        <v>5099.33024202755</v>
      </c>
      <c r="O284" s="109">
        <f>Sheet1!F65</f>
        <v>1.0406796412301123</v>
      </c>
    </row>
    <row r="285" spans="1:15" ht="12.75">
      <c r="A285">
        <v>71</v>
      </c>
      <c r="B285" s="109">
        <f t="shared" si="10"/>
        <v>6098.066071440996</v>
      </c>
      <c r="C285" s="109">
        <f>A285*Sheet1!D29</f>
        <v>852</v>
      </c>
      <c r="E285" s="109">
        <f t="shared" si="9"/>
        <v>5246.066071440996</v>
      </c>
      <c r="O285" s="109">
        <f>Sheet1!F65</f>
        <v>1.0406796412301123</v>
      </c>
    </row>
    <row r="286" spans="1:15" ht="12.75">
      <c r="A286">
        <v>72</v>
      </c>
      <c r="B286" s="109">
        <f t="shared" si="10"/>
        <v>6258.883260136902</v>
      </c>
      <c r="C286" s="109">
        <f>A286*Sheet1!D29</f>
        <v>864</v>
      </c>
      <c r="E286" s="109">
        <f t="shared" si="9"/>
        <v>5394.883260136902</v>
      </c>
      <c r="O286" s="109">
        <f>Sheet1!F65</f>
        <v>1.0406796412301123</v>
      </c>
    </row>
    <row r="287" spans="1:15" ht="12.75">
      <c r="A287">
        <v>73</v>
      </c>
      <c r="B287" s="109">
        <f t="shared" si="10"/>
        <v>6421.781808115268</v>
      </c>
      <c r="C287" s="109">
        <f>A287*Sheet1!D29</f>
        <v>876</v>
      </c>
      <c r="E287" s="109">
        <f t="shared" si="9"/>
        <v>5545.781808115268</v>
      </c>
      <c r="O287" s="109">
        <f>Sheet1!F65</f>
        <v>1.0406796412301123</v>
      </c>
    </row>
    <row r="288" spans="1:15" ht="12.75">
      <c r="A288">
        <v>74</v>
      </c>
      <c r="B288" s="109">
        <f t="shared" si="10"/>
        <v>6586.761715376095</v>
      </c>
      <c r="C288" s="109">
        <f>A288*Sheet1!D29</f>
        <v>888</v>
      </c>
      <c r="E288" s="109">
        <f t="shared" si="9"/>
        <v>5698.761715376095</v>
      </c>
      <c r="O288" s="109">
        <f>Sheet1!F65</f>
        <v>1.0406796412301123</v>
      </c>
    </row>
    <row r="289" spans="1:15" ht="12.75">
      <c r="A289">
        <v>75</v>
      </c>
      <c r="B289" s="109">
        <f t="shared" si="10"/>
        <v>6753.822981919381</v>
      </c>
      <c r="C289" s="109">
        <f>A289*Sheet1!D29</f>
        <v>900</v>
      </c>
      <c r="E289" s="109">
        <f t="shared" si="9"/>
        <v>5853.822981919381</v>
      </c>
      <c r="O289" s="109">
        <f>Sheet1!F65</f>
        <v>1.0406796412301123</v>
      </c>
    </row>
    <row r="290" spans="1:15" ht="12.75">
      <c r="A290">
        <v>76</v>
      </c>
      <c r="B290" s="109">
        <f t="shared" si="10"/>
        <v>6922.965607745128</v>
      </c>
      <c r="C290" s="109">
        <f>A290*Sheet1!D29</f>
        <v>912</v>
      </c>
      <c r="E290" s="109">
        <f t="shared" si="9"/>
        <v>6010.965607745128</v>
      </c>
      <c r="O290" s="109">
        <f>Sheet1!F65</f>
        <v>1.0406796412301123</v>
      </c>
    </row>
    <row r="291" spans="1:15" ht="12.75">
      <c r="A291">
        <v>77</v>
      </c>
      <c r="B291" s="109">
        <f t="shared" si="10"/>
        <v>7094.189592853336</v>
      </c>
      <c r="C291" s="109">
        <f>A291*Sheet1!D29</f>
        <v>924</v>
      </c>
      <c r="E291" s="109">
        <f t="shared" si="9"/>
        <v>6170.189592853336</v>
      </c>
      <c r="O291" s="109">
        <f>Sheet1!F65</f>
        <v>1.0406796412301123</v>
      </c>
    </row>
    <row r="292" spans="1:15" ht="12.75">
      <c r="A292">
        <v>78</v>
      </c>
      <c r="B292" s="109">
        <f t="shared" si="10"/>
        <v>7267.494937244003</v>
      </c>
      <c r="C292" s="109">
        <f>A292*Sheet1!D29</f>
        <v>936</v>
      </c>
      <c r="E292" s="109">
        <f t="shared" si="9"/>
        <v>6331.494937244003</v>
      </c>
      <c r="O292" s="109">
        <f>Sheet1!F65</f>
        <v>1.0406796412301123</v>
      </c>
    </row>
    <row r="293" spans="1:15" ht="12.75">
      <c r="A293">
        <v>79</v>
      </c>
      <c r="B293" s="109">
        <f t="shared" si="10"/>
        <v>7442.88164091713</v>
      </c>
      <c r="C293" s="109">
        <f>A293*Sheet1!D29</f>
        <v>948</v>
      </c>
      <c r="E293" s="109">
        <f t="shared" si="9"/>
        <v>6494.88164091713</v>
      </c>
      <c r="O293" s="109">
        <f>Sheet1!F65</f>
        <v>1.0406796412301123</v>
      </c>
    </row>
    <row r="294" spans="1:15" ht="12.75">
      <c r="A294">
        <v>80</v>
      </c>
      <c r="B294" s="109">
        <f t="shared" si="10"/>
        <v>7620.349703872718</v>
      </c>
      <c r="C294" s="109">
        <f>A294*Sheet1!D29</f>
        <v>960</v>
      </c>
      <c r="E294" s="109">
        <f t="shared" si="9"/>
        <v>6660.349703872718</v>
      </c>
      <c r="O294" s="109">
        <f>Sheet1!F65</f>
        <v>1.0406796412301123</v>
      </c>
    </row>
    <row r="295" spans="1:15" ht="12.75">
      <c r="A295">
        <v>81</v>
      </c>
      <c r="B295" s="109">
        <f t="shared" si="10"/>
        <v>7799.899126110767</v>
      </c>
      <c r="C295" s="109">
        <f>A295*Sheet1!D29</f>
        <v>972</v>
      </c>
      <c r="E295" s="109">
        <f t="shared" si="9"/>
        <v>6827.899126110767</v>
      </c>
      <c r="O295" s="109">
        <f>Sheet1!F65</f>
        <v>1.0406796412301123</v>
      </c>
    </row>
    <row r="296" spans="1:15" ht="12.75">
      <c r="A296">
        <v>82</v>
      </c>
      <c r="B296" s="109">
        <f t="shared" si="10"/>
        <v>7981.529907631275</v>
      </c>
      <c r="C296" s="109">
        <f>A296*Sheet1!D29</f>
        <v>984</v>
      </c>
      <c r="E296" s="109">
        <f t="shared" si="9"/>
        <v>6997.529907631275</v>
      </c>
      <c r="O296" s="109">
        <f>Sheet1!F65</f>
        <v>1.0406796412301123</v>
      </c>
    </row>
    <row r="297" spans="1:15" ht="12.75">
      <c r="A297">
        <v>83</v>
      </c>
      <c r="B297" s="109">
        <f t="shared" si="10"/>
        <v>8165.242048434243</v>
      </c>
      <c r="C297" s="109">
        <f>A297*Sheet1!D29</f>
        <v>996</v>
      </c>
      <c r="E297" s="109">
        <f t="shared" si="9"/>
        <v>7169.242048434243</v>
      </c>
      <c r="O297" s="109">
        <f>Sheet1!F65</f>
        <v>1.0406796412301123</v>
      </c>
    </row>
    <row r="298" spans="1:15" ht="12.75">
      <c r="A298">
        <v>84</v>
      </c>
      <c r="B298" s="109">
        <f t="shared" si="10"/>
        <v>8351.035548519672</v>
      </c>
      <c r="C298" s="109">
        <f>A298*Sheet1!D29</f>
        <v>1008</v>
      </c>
      <c r="E298" s="109">
        <f t="shared" si="9"/>
        <v>7343.035548519672</v>
      </c>
      <c r="O298" s="109">
        <f>Sheet1!F65</f>
        <v>1.0406796412301123</v>
      </c>
    </row>
    <row r="299" spans="1:15" ht="12.75">
      <c r="A299">
        <v>85</v>
      </c>
      <c r="B299" s="109">
        <f t="shared" si="10"/>
        <v>8538.91040788756</v>
      </c>
      <c r="C299" s="109">
        <f>A299*Sheet1!D29</f>
        <v>1020</v>
      </c>
      <c r="E299" s="109">
        <f t="shared" si="9"/>
        <v>7518.910407887561</v>
      </c>
      <c r="O299" s="109">
        <f>Sheet1!F65</f>
        <v>1.0406796412301123</v>
      </c>
    </row>
    <row r="300" spans="1:15" ht="12.75">
      <c r="A300">
        <v>86</v>
      </c>
      <c r="B300" s="109">
        <f t="shared" si="10"/>
        <v>8728.86662653791</v>
      </c>
      <c r="C300" s="109">
        <f>A300*Sheet1!D29</f>
        <v>1032</v>
      </c>
      <c r="E300" s="109">
        <f t="shared" si="9"/>
        <v>7696.866626537911</v>
      </c>
      <c r="O300" s="109">
        <f>Sheet1!F65</f>
        <v>1.0406796412301123</v>
      </c>
    </row>
    <row r="301" spans="1:15" ht="12.75">
      <c r="A301">
        <v>87</v>
      </c>
      <c r="B301" s="109">
        <f t="shared" si="10"/>
        <v>8920.90420447072</v>
      </c>
      <c r="C301" s="109">
        <f>A301*Sheet1!D29</f>
        <v>1044</v>
      </c>
      <c r="E301" s="109">
        <f t="shared" si="9"/>
        <v>7876.904204470719</v>
      </c>
      <c r="O301" s="109">
        <f>Sheet1!F65</f>
        <v>1.0406796412301123</v>
      </c>
    </row>
    <row r="302" spans="1:15" ht="12.75">
      <c r="A302">
        <v>88</v>
      </c>
      <c r="B302" s="109">
        <f t="shared" si="10"/>
        <v>9115.02314168599</v>
      </c>
      <c r="C302" s="109">
        <f>A302*Sheet1!D29</f>
        <v>1056</v>
      </c>
      <c r="E302" s="109">
        <f t="shared" si="9"/>
        <v>8059.02314168599</v>
      </c>
      <c r="O302" s="109">
        <f>Sheet1!F65</f>
        <v>1.0406796412301123</v>
      </c>
    </row>
    <row r="303" spans="1:15" ht="12.75">
      <c r="A303">
        <v>89</v>
      </c>
      <c r="B303" s="109">
        <f t="shared" si="10"/>
        <v>9311.223438183719</v>
      </c>
      <c r="C303" s="109">
        <f>A303*Sheet1!D29</f>
        <v>1068</v>
      </c>
      <c r="E303" s="109">
        <f t="shared" si="9"/>
        <v>8243.223438183719</v>
      </c>
      <c r="O303" s="109">
        <f>Sheet1!F65</f>
        <v>1.0406796412301123</v>
      </c>
    </row>
    <row r="304" spans="1:15" ht="12.75">
      <c r="A304">
        <v>90</v>
      </c>
      <c r="B304" s="109">
        <f t="shared" si="10"/>
        <v>9509.50509396391</v>
      </c>
      <c r="C304" s="109">
        <f>A304*Sheet1!D29</f>
        <v>1080</v>
      </c>
      <c r="E304" s="109">
        <f t="shared" si="9"/>
        <v>8429.50509396391</v>
      </c>
      <c r="O304" s="109">
        <f>Sheet1!F65</f>
        <v>1.0406796412301123</v>
      </c>
    </row>
    <row r="305" spans="1:15" ht="12.75">
      <c r="A305">
        <v>91</v>
      </c>
      <c r="B305" s="109">
        <f t="shared" si="10"/>
        <v>9709.86810902656</v>
      </c>
      <c r="C305" s="109">
        <f>A305*Sheet1!D29</f>
        <v>1092</v>
      </c>
      <c r="E305" s="109">
        <f t="shared" si="9"/>
        <v>8617.86810902656</v>
      </c>
      <c r="O305" s="109">
        <f>Sheet1!F65</f>
        <v>1.0406796412301123</v>
      </c>
    </row>
    <row r="306" spans="1:15" ht="12.75">
      <c r="A306">
        <v>92</v>
      </c>
      <c r="B306" s="109">
        <f t="shared" si="10"/>
        <v>9912.31248337167</v>
      </c>
      <c r="C306" s="109">
        <f>A306*Sheet1!D29</f>
        <v>1104</v>
      </c>
      <c r="E306" s="109">
        <f t="shared" si="9"/>
        <v>8808.31248337167</v>
      </c>
      <c r="O306" s="109">
        <f>Sheet1!F65</f>
        <v>1.0406796412301123</v>
      </c>
    </row>
    <row r="307" spans="1:15" ht="12.75">
      <c r="A307">
        <v>93</v>
      </c>
      <c r="B307" s="109">
        <f t="shared" si="10"/>
        <v>10116.83821699924</v>
      </c>
      <c r="C307" s="109">
        <f>A307*Sheet1!D29</f>
        <v>1116</v>
      </c>
      <c r="E307" s="109">
        <f t="shared" si="9"/>
        <v>9000.83821699924</v>
      </c>
      <c r="O307" s="109">
        <f>Sheet1!F65</f>
        <v>1.0406796412301123</v>
      </c>
    </row>
    <row r="308" spans="1:15" ht="12.75">
      <c r="A308">
        <v>94</v>
      </c>
      <c r="B308" s="109">
        <f t="shared" si="10"/>
        <v>10323.445309909272</v>
      </c>
      <c r="C308" s="109">
        <f>A308*Sheet1!D29</f>
        <v>1128</v>
      </c>
      <c r="E308" s="109">
        <f t="shared" si="9"/>
        <v>9195.445309909272</v>
      </c>
      <c r="O308" s="109">
        <f>Sheet1!F65</f>
        <v>1.0406796412301123</v>
      </c>
    </row>
    <row r="309" spans="1:15" ht="12.75">
      <c r="A309">
        <v>95</v>
      </c>
      <c r="B309" s="109">
        <f t="shared" si="10"/>
        <v>10532.133762101763</v>
      </c>
      <c r="C309" s="109">
        <f>A309*Sheet1!D29</f>
        <v>1140</v>
      </c>
      <c r="E309" s="109">
        <f t="shared" si="9"/>
        <v>9392.133762101763</v>
      </c>
      <c r="O309" s="109">
        <f>Sheet1!F65</f>
        <v>1.0406796412301123</v>
      </c>
    </row>
    <row r="310" spans="1:15" ht="12.75">
      <c r="A310">
        <v>96</v>
      </c>
      <c r="B310" s="109">
        <f t="shared" si="10"/>
        <v>10742.903573576714</v>
      </c>
      <c r="C310" s="109">
        <f>A310*Sheet1!D29</f>
        <v>1152</v>
      </c>
      <c r="E310" s="109">
        <f t="shared" si="9"/>
        <v>9590.903573576714</v>
      </c>
      <c r="O310" s="109">
        <f>Sheet1!F65</f>
        <v>1.0406796412301123</v>
      </c>
    </row>
    <row r="311" spans="1:15" ht="12.75">
      <c r="A311">
        <v>97</v>
      </c>
      <c r="B311" s="109">
        <f t="shared" si="10"/>
        <v>10955.754744334126</v>
      </c>
      <c r="C311" s="109">
        <f>A311*Sheet1!D29</f>
        <v>1164</v>
      </c>
      <c r="E311" s="109">
        <f t="shared" si="9"/>
        <v>9791.754744334126</v>
      </c>
      <c r="O311" s="109">
        <f>Sheet1!F65</f>
        <v>1.0406796412301123</v>
      </c>
    </row>
    <row r="312" spans="1:15" ht="12.75">
      <c r="A312">
        <v>98</v>
      </c>
      <c r="B312" s="109">
        <f t="shared" si="10"/>
        <v>11170.687274373999</v>
      </c>
      <c r="C312" s="109">
        <f>A312*Sheet1!D29</f>
        <v>1176</v>
      </c>
      <c r="E312" s="109">
        <f t="shared" si="9"/>
        <v>9994.687274373999</v>
      </c>
      <c r="O312" s="109">
        <f>Sheet1!F65</f>
        <v>1.0406796412301123</v>
      </c>
    </row>
    <row r="313" spans="1:15" ht="12.75">
      <c r="A313">
        <v>99</v>
      </c>
      <c r="B313" s="109">
        <f t="shared" si="10"/>
        <v>11387.70116369633</v>
      </c>
      <c r="C313" s="109">
        <f>A313*Sheet1!D29</f>
        <v>1188</v>
      </c>
      <c r="E313" s="109">
        <f t="shared" si="9"/>
        <v>10199.70116369633</v>
      </c>
      <c r="O313" s="109">
        <f>Sheet1!F65</f>
        <v>1.0406796412301123</v>
      </c>
    </row>
    <row r="314" spans="1:15" ht="12.75">
      <c r="A314">
        <v>100</v>
      </c>
      <c r="B314" s="109">
        <f t="shared" si="10"/>
        <v>11606.796412301122</v>
      </c>
      <c r="C314" s="109">
        <f>A314*Sheet1!D29</f>
        <v>1200</v>
      </c>
      <c r="E314" s="109">
        <f t="shared" si="9"/>
        <v>10406.796412301122</v>
      </c>
      <c r="O314" s="109">
        <f>Sheet1!F65</f>
        <v>1.0406796412301123</v>
      </c>
    </row>
    <row r="315" spans="1:15" ht="12.75">
      <c r="A315">
        <v>105</v>
      </c>
      <c r="B315" s="109">
        <f t="shared" si="10"/>
        <v>12733.493044561988</v>
      </c>
      <c r="C315" s="109">
        <f>A315*Sheet1!D29</f>
        <v>1260</v>
      </c>
      <c r="E315" s="109">
        <f t="shared" si="9"/>
        <v>11473.493044561988</v>
      </c>
      <c r="O315" s="109">
        <f>Sheet1!F65</f>
        <v>1.0406796412301123</v>
      </c>
    </row>
    <row r="316" spans="1:15" ht="12.75">
      <c r="A316">
        <v>110</v>
      </c>
      <c r="B316" s="109">
        <f t="shared" si="10"/>
        <v>13912.223658884359</v>
      </c>
      <c r="C316" s="109">
        <f>A316*Sheet1!D29</f>
        <v>1320</v>
      </c>
      <c r="E316" s="109">
        <f t="shared" si="9"/>
        <v>12592.223658884359</v>
      </c>
      <c r="O316" s="109">
        <f>Sheet1!F65</f>
        <v>1.0406796412301123</v>
      </c>
    </row>
    <row r="317" spans="1:15" ht="12.75">
      <c r="A317">
        <v>115</v>
      </c>
      <c r="B317" s="109">
        <f t="shared" si="10"/>
        <v>15142.988255268234</v>
      </c>
      <c r="C317" s="109">
        <f>A317*Sheet1!D29</f>
        <v>1380</v>
      </c>
      <c r="E317" s="109">
        <f t="shared" si="9"/>
        <v>13762.988255268234</v>
      </c>
      <c r="O317" s="109">
        <f>Sheet1!F65</f>
        <v>1.0406796412301123</v>
      </c>
    </row>
    <row r="318" spans="1:15" ht="12.75">
      <c r="A318">
        <v>120</v>
      </c>
      <c r="B318" s="109">
        <f t="shared" si="10"/>
        <v>16425.786833713617</v>
      </c>
      <c r="C318" s="109">
        <f>A318*Sheet1!D29</f>
        <v>1440</v>
      </c>
      <c r="E318" s="109">
        <f t="shared" si="9"/>
        <v>14985.786833713617</v>
      </c>
      <c r="O318" s="109">
        <f>Sheet1!F65</f>
        <v>1.0406796412301123</v>
      </c>
    </row>
    <row r="319" spans="1:15" ht="12.75">
      <c r="A319">
        <v>125</v>
      </c>
      <c r="B319" s="109">
        <f t="shared" si="10"/>
        <v>17760.619394220506</v>
      </c>
      <c r="C319" s="109">
        <f>A319*Sheet1!D29</f>
        <v>1500</v>
      </c>
      <c r="E319" s="109">
        <f t="shared" si="9"/>
        <v>16260.619394220505</v>
      </c>
      <c r="O319" s="109">
        <f>Sheet1!F65</f>
        <v>1.0406796412301123</v>
      </c>
    </row>
    <row r="320" spans="1:15" ht="12.75">
      <c r="A320">
        <v>130</v>
      </c>
      <c r="B320" s="109">
        <f t="shared" si="10"/>
        <v>19147.485936788897</v>
      </c>
      <c r="C320" s="109">
        <f>A320*Sheet1!D29</f>
        <v>1560</v>
      </c>
      <c r="E320" s="109">
        <f t="shared" si="9"/>
        <v>17587.485936788897</v>
      </c>
      <c r="O320" s="109">
        <f>Sheet1!F65</f>
        <v>1.0406796412301123</v>
      </c>
    </row>
    <row r="321" spans="1:15" ht="12.75">
      <c r="A321">
        <v>135</v>
      </c>
      <c r="B321" s="109">
        <f t="shared" si="10"/>
        <v>20586.386461418795</v>
      </c>
      <c r="C321" s="109">
        <f>A321*Sheet1!D29</f>
        <v>1620</v>
      </c>
      <c r="E321" s="109">
        <f t="shared" si="9"/>
        <v>18966.386461418795</v>
      </c>
      <c r="O321" s="109">
        <f>Sheet1!F65</f>
        <v>1.0406796412301123</v>
      </c>
    </row>
    <row r="322" spans="1:15" ht="12.75">
      <c r="A322">
        <v>140</v>
      </c>
      <c r="B322" s="109">
        <f t="shared" si="10"/>
        <v>22077.3209681102</v>
      </c>
      <c r="C322" s="109">
        <f>A322*Sheet1!D29</f>
        <v>1680</v>
      </c>
      <c r="E322" s="109">
        <f t="shared" si="9"/>
        <v>20397.3209681102</v>
      </c>
      <c r="O322" s="109">
        <f>Sheet1!F65</f>
        <v>1.0406796412301123</v>
      </c>
    </row>
    <row r="323" spans="1:15" ht="12.75">
      <c r="A323">
        <v>145</v>
      </c>
      <c r="B323" s="109">
        <f t="shared" si="10"/>
        <v>23620.28945686311</v>
      </c>
      <c r="C323" s="109">
        <f>A323*Sheet1!D29</f>
        <v>1740</v>
      </c>
      <c r="E323" s="109">
        <f t="shared" si="9"/>
        <v>21880.28945686311</v>
      </c>
      <c r="O323" s="109">
        <f>Sheet1!F65</f>
        <v>1.0406796412301123</v>
      </c>
    </row>
    <row r="324" spans="1:15" ht="12.75">
      <c r="A324">
        <v>150</v>
      </c>
      <c r="B324" s="109">
        <f t="shared" si="10"/>
        <v>25215.291927677525</v>
      </c>
      <c r="C324" s="109">
        <f>A324*Sheet1!D29</f>
        <v>1800</v>
      </c>
      <c r="E324" s="109">
        <f t="shared" si="9"/>
        <v>23415.291927677525</v>
      </c>
      <c r="O324" s="109">
        <f>Sheet1!F65</f>
        <v>1.0406796412301123</v>
      </c>
    </row>
    <row r="325" spans="1:15" ht="12.75">
      <c r="A325">
        <v>155</v>
      </c>
      <c r="B325" s="109">
        <f t="shared" si="10"/>
        <v>26862.32838055345</v>
      </c>
      <c r="C325" s="109">
        <f>A325*Sheet1!D29</f>
        <v>1860</v>
      </c>
      <c r="E325" s="109">
        <f t="shared" si="9"/>
        <v>25002.32838055345</v>
      </c>
      <c r="O325" s="109">
        <f>Sheet1!F65</f>
        <v>1.0406796412301123</v>
      </c>
    </row>
    <row r="326" spans="1:15" ht="12.75">
      <c r="A326">
        <v>160</v>
      </c>
      <c r="B326" s="109">
        <f t="shared" si="10"/>
        <v>28561.398815490873</v>
      </c>
      <c r="C326" s="109">
        <f>A326*Sheet1!D29</f>
        <v>1920</v>
      </c>
      <c r="E326" s="109">
        <f aca="true" t="shared" si="11" ref="E326:E334">(A326*A326)*O326</f>
        <v>26641.398815490873</v>
      </c>
      <c r="O326" s="109">
        <f>Sheet1!F65</f>
        <v>1.0406796412301123</v>
      </c>
    </row>
    <row r="327" spans="1:15" ht="12.75">
      <c r="A327">
        <v>165</v>
      </c>
      <c r="B327" s="109">
        <f t="shared" si="10"/>
        <v>30312.503232489806</v>
      </c>
      <c r="C327" s="109">
        <f>A327*Sheet1!D29</f>
        <v>1980</v>
      </c>
      <c r="E327" s="109">
        <f t="shared" si="11"/>
        <v>28332.503232489806</v>
      </c>
      <c r="O327" s="109">
        <f>Sheet1!F65</f>
        <v>1.0406796412301123</v>
      </c>
    </row>
    <row r="328" spans="1:15" ht="12.75">
      <c r="A328">
        <v>170</v>
      </c>
      <c r="B328" s="109">
        <f aca="true" t="shared" si="12" ref="B328:B334">C328+E328</f>
        <v>32115.641631550243</v>
      </c>
      <c r="C328" s="109">
        <f>A328*Sheet1!D29</f>
        <v>2040</v>
      </c>
      <c r="E328" s="109">
        <f t="shared" si="11"/>
        <v>30075.641631550243</v>
      </c>
      <c r="O328" s="109">
        <f>Sheet1!F65</f>
        <v>1.0406796412301123</v>
      </c>
    </row>
    <row r="329" spans="1:15" ht="12.75">
      <c r="A329">
        <v>175</v>
      </c>
      <c r="B329" s="109">
        <f t="shared" si="12"/>
        <v>33970.814012672185</v>
      </c>
      <c r="C329" s="109">
        <f>A329*Sheet1!D29</f>
        <v>2100</v>
      </c>
      <c r="E329" s="109">
        <f t="shared" si="11"/>
        <v>31870.81401267219</v>
      </c>
      <c r="O329" s="109">
        <f>Sheet1!F65</f>
        <v>1.0406796412301123</v>
      </c>
    </row>
    <row r="330" spans="1:15" ht="12.75">
      <c r="A330">
        <v>180</v>
      </c>
      <c r="B330" s="109">
        <f t="shared" si="12"/>
        <v>35878.02037585564</v>
      </c>
      <c r="C330" s="109">
        <f>A330*Sheet1!D29</f>
        <v>2160</v>
      </c>
      <c r="E330" s="109">
        <f t="shared" si="11"/>
        <v>33718.02037585564</v>
      </c>
      <c r="O330" s="109">
        <f>Sheet1!F65</f>
        <v>1.0406796412301123</v>
      </c>
    </row>
    <row r="331" spans="1:15" ht="12.75">
      <c r="A331">
        <v>185</v>
      </c>
      <c r="B331" s="109">
        <f t="shared" si="12"/>
        <v>37837.26072110059</v>
      </c>
      <c r="C331" s="109">
        <f>A331*Sheet1!D29</f>
        <v>2220</v>
      </c>
      <c r="E331" s="109">
        <f t="shared" si="11"/>
        <v>35617.26072110059</v>
      </c>
      <c r="O331" s="109">
        <f>Sheet1!F65</f>
        <v>1.0406796412301123</v>
      </c>
    </row>
    <row r="332" spans="1:15" ht="12.75">
      <c r="A332">
        <v>190</v>
      </c>
      <c r="B332" s="109">
        <f t="shared" si="12"/>
        <v>39848.53504840705</v>
      </c>
      <c r="C332" s="109">
        <f>A332*Sheet1!D29</f>
        <v>2280</v>
      </c>
      <c r="E332" s="109">
        <f t="shared" si="11"/>
        <v>37568.53504840705</v>
      </c>
      <c r="O332" s="109">
        <f>Sheet1!F65</f>
        <v>1.0406796412301123</v>
      </c>
    </row>
    <row r="333" spans="1:15" ht="12.75">
      <c r="A333">
        <v>195</v>
      </c>
      <c r="B333" s="109">
        <f t="shared" si="12"/>
        <v>41911.84335777502</v>
      </c>
      <c r="C333" s="109">
        <f>A333*Sheet1!D29</f>
        <v>2340</v>
      </c>
      <c r="E333" s="109">
        <f t="shared" si="11"/>
        <v>39571.84335777502</v>
      </c>
      <c r="O333" s="109">
        <f>Sheet1!F65</f>
        <v>1.0406796412301123</v>
      </c>
    </row>
    <row r="334" spans="1:15" ht="12.75">
      <c r="A334">
        <v>200</v>
      </c>
      <c r="B334" s="109">
        <f t="shared" si="12"/>
        <v>44027.18564920449</v>
      </c>
      <c r="C334" s="109">
        <f>A334*Sheet1!D29</f>
        <v>2400</v>
      </c>
      <c r="E334" s="109">
        <f t="shared" si="11"/>
        <v>41627.18564920449</v>
      </c>
      <c r="O334" s="109">
        <f>Sheet1!F65</f>
        <v>1.0406796412301123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="90" zoomScaleNormal="90" workbookViewId="0" topLeftCell="A1">
      <selection activeCell="J11" sqref="J11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5" max="15" width="11.421875" style="109" customWidth="1"/>
  </cols>
  <sheetData>
    <row r="3" spans="1:15" ht="12.75">
      <c r="A3" t="s">
        <v>117</v>
      </c>
      <c r="B3" t="s">
        <v>118</v>
      </c>
      <c r="C3" t="s">
        <v>119</v>
      </c>
      <c r="E3" t="s">
        <v>120</v>
      </c>
      <c r="H3" t="s">
        <v>121</v>
      </c>
      <c r="I3" t="s">
        <v>122</v>
      </c>
      <c r="J3" t="s">
        <v>123</v>
      </c>
      <c r="K3" t="s">
        <v>124</v>
      </c>
      <c r="L3" t="s">
        <v>125</v>
      </c>
      <c r="O3" s="109" t="s">
        <v>127</v>
      </c>
    </row>
    <row r="5" spans="1:16" ht="12.75">
      <c r="A5">
        <v>0.1</v>
      </c>
      <c r="B5" s="109">
        <f>C5+E5</f>
        <v>1.2060081904620354</v>
      </c>
      <c r="C5" s="109">
        <f>A5*Sheet1!D29</f>
        <v>1.2000000000000002</v>
      </c>
      <c r="E5" s="109">
        <f>(A5*A5)*O5</f>
        <v>0.006008190462035184</v>
      </c>
      <c r="I5" s="110"/>
      <c r="O5" s="110">
        <f>Sheet1!F67</f>
        <v>0.6008190462035182</v>
      </c>
      <c r="P5" s="110"/>
    </row>
    <row r="6" spans="1:15" ht="12.75">
      <c r="A6">
        <v>0.2</v>
      </c>
      <c r="B6" s="109">
        <f>C6+E6</f>
        <v>2.424032761848141</v>
      </c>
      <c r="C6" s="109">
        <f>A6*Sheet1!D29</f>
        <v>2.4000000000000004</v>
      </c>
      <c r="E6" s="109">
        <f aca="true" t="shared" si="0" ref="E6:E69">(A6*A6)*O6</f>
        <v>0.024032761848140734</v>
      </c>
      <c r="I6" s="110"/>
      <c r="O6" s="110">
        <f>Sheet1!F67</f>
        <v>0.6008190462035182</v>
      </c>
    </row>
    <row r="7" spans="1:15" ht="12.75">
      <c r="A7">
        <v>0.3</v>
      </c>
      <c r="B7" s="109">
        <f>C7+E7</f>
        <v>3.6540737141583164</v>
      </c>
      <c r="C7" s="109">
        <f>A7*Sheet1!D29</f>
        <v>3.5999999999999996</v>
      </c>
      <c r="E7" s="109">
        <f t="shared" si="0"/>
        <v>0.05407371415831664</v>
      </c>
      <c r="H7">
        <v>2</v>
      </c>
      <c r="I7" s="110">
        <f>(0.5*Sheet1!D73*(3.141593*((Sheet1!D7/2)*(Sheet1!D7/2)))*(H7*H7*H7)*(Sheet1!D74/100))</f>
        <v>1.632607342275</v>
      </c>
      <c r="J7" s="109">
        <f>VLOOKUP(I7,B5:C334,2,TRUE)</f>
        <v>1.2000000000000002</v>
      </c>
      <c r="K7" s="109">
        <f>J7/Sheet1!D29*Sheet1!D75</f>
        <v>0.14</v>
      </c>
      <c r="L7" s="109">
        <f>J7-K7</f>
        <v>1.06</v>
      </c>
      <c r="O7" s="110">
        <f>Sheet1!F67</f>
        <v>0.6008190462035182</v>
      </c>
    </row>
    <row r="8" spans="1:15" ht="12.75">
      <c r="A8">
        <v>0.4</v>
      </c>
      <c r="B8" s="109">
        <f aca="true" t="shared" si="1" ref="B8:B71">C8+E8</f>
        <v>4.896131047392563</v>
      </c>
      <c r="C8" s="109">
        <f>A8*Sheet1!D29</f>
        <v>4.800000000000001</v>
      </c>
      <c r="E8" s="109">
        <f t="shared" si="0"/>
        <v>0.09613104739256294</v>
      </c>
      <c r="H8">
        <v>2.5</v>
      </c>
      <c r="I8" s="110">
        <f>(0.5*Sheet1!D73*(3.141593*((Sheet1!D7/2)*(Sheet1!D7/2)))*(H8*H8*H8)*(Sheet1!D74/100))</f>
        <v>3.1886862153808595</v>
      </c>
      <c r="J8" s="109">
        <f>VLOOKUP(I8,B5:C334,2,TRUE)</f>
        <v>2.4000000000000004</v>
      </c>
      <c r="K8" s="109">
        <f>J8/Sheet1!D29*Sheet1!D75</f>
        <v>0.28</v>
      </c>
      <c r="L8" s="109">
        <f>J8-K8</f>
        <v>2.12</v>
      </c>
      <c r="O8" s="110">
        <f>Sheet1!F67</f>
        <v>0.6008190462035182</v>
      </c>
    </row>
    <row r="9" spans="1:15" ht="12.75">
      <c r="A9">
        <v>0.5</v>
      </c>
      <c r="B9" s="109">
        <f t="shared" si="1"/>
        <v>6.15020476155088</v>
      </c>
      <c r="C9" s="109">
        <f>A9*Sheet1!D29</f>
        <v>6</v>
      </c>
      <c r="E9" s="109">
        <f t="shared" si="0"/>
        <v>0.15020476155087956</v>
      </c>
      <c r="H9">
        <v>3</v>
      </c>
      <c r="I9" s="110">
        <f>(0.5*Sheet1!D73*(3.141593*((Sheet1!D7/2)*(Sheet1!D7/2)))*(H9*H9*H9)*(Sheet1!D74/100))</f>
        <v>5.510049780178125</v>
      </c>
      <c r="J9" s="109">
        <f>VLOOKUP(I9,B5:C334,2,TRUE)</f>
        <v>4.800000000000001</v>
      </c>
      <c r="K9" s="109">
        <f>J9/Sheet1!D29*Sheet1!D75</f>
        <v>0.56</v>
      </c>
      <c r="L9" s="109">
        <f aca="true" t="shared" si="2" ref="L9:L27">J9-K9</f>
        <v>4.24</v>
      </c>
      <c r="O9" s="110">
        <f>Sheet1!F67</f>
        <v>0.6008190462035182</v>
      </c>
    </row>
    <row r="10" spans="1:15" ht="12.75">
      <c r="A10">
        <v>0.6</v>
      </c>
      <c r="B10" s="109">
        <f t="shared" si="1"/>
        <v>7.416294856633266</v>
      </c>
      <c r="C10" s="109">
        <f>A10*Sheet1!D29</f>
        <v>7.199999999999999</v>
      </c>
      <c r="E10" s="109">
        <f t="shared" si="0"/>
        <v>0.21629485663326656</v>
      </c>
      <c r="H10">
        <v>3.5</v>
      </c>
      <c r="I10" s="110">
        <f>(0.5*Sheet1!D73*(3.141593*((Sheet1!D7/2)*(Sheet1!D7/2)))*(H10*H10*H10)*(Sheet1!D74/100))</f>
        <v>8.749754975005079</v>
      </c>
      <c r="J10" s="109">
        <f>VLOOKUP(I10,B5:C334,2,TRUE)</f>
        <v>8.399999999999999</v>
      </c>
      <c r="K10" s="109">
        <f>J10/Sheet1!D29*Sheet1!D75</f>
        <v>0.9799999999999998</v>
      </c>
      <c r="L10" s="109">
        <f t="shared" si="2"/>
        <v>7.419999999999999</v>
      </c>
      <c r="O10" s="110">
        <f>Sheet1!F67</f>
        <v>0.6008190462035182</v>
      </c>
    </row>
    <row r="11" spans="1:15" ht="12.75">
      <c r="A11">
        <v>0.7</v>
      </c>
      <c r="B11" s="109">
        <f t="shared" si="1"/>
        <v>8.694401332639723</v>
      </c>
      <c r="C11" s="109">
        <f>A11*Sheet1!D29</f>
        <v>8.399999999999999</v>
      </c>
      <c r="E11" s="109">
        <f t="shared" si="0"/>
        <v>0.2944013326397239</v>
      </c>
      <c r="H11">
        <v>4</v>
      </c>
      <c r="I11" s="110">
        <f>(0.5*Sheet1!D73*(3.141593*((Sheet1!D7/2)*(Sheet1!D7/2)))*(H11*H11*H11)*(Sheet1!D74/100))</f>
        <v>13.0608587382</v>
      </c>
      <c r="J11" s="109">
        <f>VLOOKUP(I11,B5:C334,2,TRUE)</f>
        <v>12</v>
      </c>
      <c r="K11" s="109">
        <f>J11/Sheet1!D29*Sheet1!D75</f>
        <v>1.4</v>
      </c>
      <c r="L11" s="109">
        <f t="shared" si="2"/>
        <v>10.6</v>
      </c>
      <c r="O11" s="110">
        <f>Sheet1!F67</f>
        <v>0.6008190462035182</v>
      </c>
    </row>
    <row r="12" spans="1:15" ht="12.75">
      <c r="A12">
        <v>0.8</v>
      </c>
      <c r="B12" s="109">
        <f t="shared" si="1"/>
        <v>9.984524189570253</v>
      </c>
      <c r="C12" s="109">
        <f>A12*Sheet1!D29</f>
        <v>9.600000000000001</v>
      </c>
      <c r="E12" s="109">
        <f t="shared" si="0"/>
        <v>0.38452418957025175</v>
      </c>
      <c r="H12">
        <v>4.5</v>
      </c>
      <c r="I12" s="110">
        <f>(0.5*Sheet1!D73*(3.141593*((Sheet1!D7/2)*(Sheet1!D7/2)))*(H12*H12*H12)*(Sheet1!D74/100))</f>
        <v>18.59641800810117</v>
      </c>
      <c r="J12" s="109">
        <f>VLOOKUP(I12,B5:C334,2,TRUE)</f>
        <v>16.799999999999997</v>
      </c>
      <c r="K12" s="109">
        <f>J12/Sheet1!D29*Sheet1!D75</f>
        <v>1.9599999999999995</v>
      </c>
      <c r="L12" s="109">
        <f t="shared" si="2"/>
        <v>14.839999999999998</v>
      </c>
      <c r="O12" s="110">
        <f>Sheet1!F67</f>
        <v>0.6008190462035182</v>
      </c>
    </row>
    <row r="13" spans="1:15" ht="12.75">
      <c r="A13">
        <v>0.9</v>
      </c>
      <c r="B13" s="109">
        <f t="shared" si="1"/>
        <v>11.28666342742485</v>
      </c>
      <c r="C13" s="109">
        <f>A13*Sheet1!D29</f>
        <v>10.8</v>
      </c>
      <c r="E13" s="109">
        <f t="shared" si="0"/>
        <v>0.4866634274248498</v>
      </c>
      <c r="H13">
        <v>5</v>
      </c>
      <c r="I13" s="110">
        <f>(0.5*Sheet1!D73*(3.141593*((Sheet1!D7/2)*(Sheet1!D7/2)))*(H13*H13*H13)*(Sheet1!D74/100))</f>
        <v>25.509489723046876</v>
      </c>
      <c r="J13" s="109">
        <f>VLOOKUP(I13,B5:C334,2,TRUE)</f>
        <v>22.799999999999997</v>
      </c>
      <c r="K13" s="109">
        <f>J13/Sheet1!D29*Sheet1!D75</f>
        <v>2.6599999999999993</v>
      </c>
      <c r="L13" s="109">
        <f t="shared" si="2"/>
        <v>20.139999999999997</v>
      </c>
      <c r="O13" s="110">
        <f>Sheet1!F67</f>
        <v>0.6008190462035182</v>
      </c>
    </row>
    <row r="14" spans="1:15" ht="12.75">
      <c r="A14">
        <v>1</v>
      </c>
      <c r="B14" s="109">
        <f t="shared" si="1"/>
        <v>12.600819046203519</v>
      </c>
      <c r="C14" s="109">
        <f>A14*Sheet1!D29</f>
        <v>12</v>
      </c>
      <c r="E14" s="109">
        <f t="shared" si="0"/>
        <v>0.6008190462035182</v>
      </c>
      <c r="H14">
        <v>5.5</v>
      </c>
      <c r="I14" s="110">
        <f>(0.5*Sheet1!D73*(3.141593*((Sheet1!D7/2)*(Sheet1!D7/2)))*(H14*H14*H14)*(Sheet1!D74/100))</f>
        <v>33.95313082137539</v>
      </c>
      <c r="J14" s="109">
        <f>VLOOKUP(I14,B5:C334,2,TRUE)</f>
        <v>30</v>
      </c>
      <c r="K14" s="109">
        <f>J14/Sheet1!D29*Sheet1!D75</f>
        <v>3.5</v>
      </c>
      <c r="L14" s="109">
        <f t="shared" si="2"/>
        <v>26.5</v>
      </c>
      <c r="O14" s="110">
        <f>Sheet1!F67</f>
        <v>0.6008190462035182</v>
      </c>
    </row>
    <row r="15" spans="1:15" ht="12.75">
      <c r="A15">
        <v>1.1</v>
      </c>
      <c r="B15" s="109">
        <f t="shared" si="1"/>
        <v>13.926991045906258</v>
      </c>
      <c r="C15" s="109">
        <f>A15*Sheet1!D29</f>
        <v>13.200000000000001</v>
      </c>
      <c r="E15" s="109">
        <f t="shared" si="0"/>
        <v>0.7269910459062572</v>
      </c>
      <c r="H15">
        <v>6</v>
      </c>
      <c r="I15" s="110">
        <f>(0.5*Sheet1!D73*(3.141593*((Sheet1!D7/2)*(Sheet1!D7/2)))*(H15*H15*H15)*(Sheet1!D74/100))</f>
        <v>44.080398241425</v>
      </c>
      <c r="J15" s="109">
        <f>VLOOKUP(I15,B5:C334,2,TRUE)</f>
        <v>37.2</v>
      </c>
      <c r="K15" s="109">
        <f>J15/Sheet1!D29*Sheet1!D75</f>
        <v>4.34</v>
      </c>
      <c r="L15" s="109">
        <f t="shared" si="2"/>
        <v>32.86</v>
      </c>
      <c r="O15" s="110">
        <f>Sheet1!F67</f>
        <v>0.6008190462035182</v>
      </c>
    </row>
    <row r="16" spans="1:15" ht="12.75">
      <c r="A16">
        <v>1.2</v>
      </c>
      <c r="B16" s="109">
        <f t="shared" si="1"/>
        <v>15.265179426533065</v>
      </c>
      <c r="C16" s="109">
        <f>A16*Sheet1!D29</f>
        <v>14.399999999999999</v>
      </c>
      <c r="E16" s="109">
        <f t="shared" si="0"/>
        <v>0.8651794265330662</v>
      </c>
      <c r="H16">
        <v>6.5</v>
      </c>
      <c r="I16" s="110">
        <f>(0.5*Sheet1!D73*(3.141593*((Sheet1!D7/2)*(Sheet1!D7/2)))*(H16*H16*H16)*(Sheet1!D74/100))</f>
        <v>56.04434892153399</v>
      </c>
      <c r="J16" s="109">
        <f>VLOOKUP(I16,B5:C334,2,TRUE)</f>
        <v>46.8</v>
      </c>
      <c r="K16" s="109">
        <f>J16/Sheet1!D29*Sheet1!D75</f>
        <v>5.46</v>
      </c>
      <c r="L16" s="109">
        <f t="shared" si="2"/>
        <v>41.339999999999996</v>
      </c>
      <c r="O16" s="110">
        <f>Sheet1!F67</f>
        <v>0.6008190462035182</v>
      </c>
    </row>
    <row r="17" spans="1:15" ht="12.75">
      <c r="A17">
        <v>1.3</v>
      </c>
      <c r="B17" s="109">
        <f t="shared" si="1"/>
        <v>16.615384188083947</v>
      </c>
      <c r="C17" s="109">
        <f>A17*Sheet1!D29</f>
        <v>15.600000000000001</v>
      </c>
      <c r="E17" s="109">
        <f t="shared" si="0"/>
        <v>1.0153841880839458</v>
      </c>
      <c r="H17">
        <v>7</v>
      </c>
      <c r="I17" s="110">
        <f>(0.5*Sheet1!D73*(3.141593*((Sheet1!D7/2)*(Sheet1!D7/2)))*(H17*H17*H17)*(Sheet1!D74/100))</f>
        <v>69.99803980004063</v>
      </c>
      <c r="J17" s="109">
        <f>VLOOKUP(I17,B5:C334,2,TRUE)</f>
        <v>56.400000000000006</v>
      </c>
      <c r="K17" s="109">
        <f>J17/Sheet1!D29*Sheet1!D75</f>
        <v>6.58</v>
      </c>
      <c r="L17" s="109">
        <f t="shared" si="2"/>
        <v>49.82000000000001</v>
      </c>
      <c r="O17" s="110">
        <f>Sheet1!F67</f>
        <v>0.6008190462035182</v>
      </c>
    </row>
    <row r="18" spans="1:15" ht="12.75">
      <c r="A18">
        <v>1.4</v>
      </c>
      <c r="B18" s="109">
        <f t="shared" si="1"/>
        <v>17.977605330558895</v>
      </c>
      <c r="C18" s="109">
        <f>A18*Sheet1!D29</f>
        <v>16.799999999999997</v>
      </c>
      <c r="E18" s="109">
        <f t="shared" si="0"/>
        <v>1.1776053305588956</v>
      </c>
      <c r="H18">
        <v>7.5</v>
      </c>
      <c r="I18" s="110">
        <f>(0.5*Sheet1!D73*(3.141593*((Sheet1!D7/2)*(Sheet1!D7/2)))*(H18*H18*H18)*(Sheet1!D74/100))</f>
        <v>86.0945278152832</v>
      </c>
      <c r="J18" s="109">
        <f>VLOOKUP(I18,B5:C334,2,TRUE)</f>
        <v>67.19999999999999</v>
      </c>
      <c r="K18" s="109">
        <f>J18/Sheet1!D29*Sheet1!D75</f>
        <v>7.839999999999998</v>
      </c>
      <c r="L18" s="109">
        <f t="shared" si="2"/>
        <v>59.35999999999999</v>
      </c>
      <c r="O18" s="110">
        <f>Sheet1!F67</f>
        <v>0.6008190462035182</v>
      </c>
    </row>
    <row r="19" spans="1:15" ht="12.75">
      <c r="A19">
        <v>1.5</v>
      </c>
      <c r="B19" s="109">
        <f t="shared" si="1"/>
        <v>19.351842853957915</v>
      </c>
      <c r="C19" s="109">
        <f>A19*Sheet1!D29</f>
        <v>18</v>
      </c>
      <c r="E19" s="109">
        <f t="shared" si="0"/>
        <v>1.351842853957916</v>
      </c>
      <c r="H19">
        <v>8</v>
      </c>
      <c r="I19" s="110">
        <f>(0.5*Sheet1!D73*(3.141593*((Sheet1!D7/2)*(Sheet1!D7/2)))*(H19*H19*H19)*(Sheet1!D74/100))</f>
        <v>104.4868699056</v>
      </c>
      <c r="J19" s="109">
        <f>VLOOKUP(I19,B5:C334,2,TRUE)</f>
        <v>78</v>
      </c>
      <c r="K19" s="109">
        <f>J19/Sheet1!D29*Sheet1!D75</f>
        <v>9.1</v>
      </c>
      <c r="L19" s="109">
        <f t="shared" si="2"/>
        <v>68.9</v>
      </c>
      <c r="O19" s="110">
        <f>Sheet1!F67</f>
        <v>0.6008190462035182</v>
      </c>
    </row>
    <row r="20" spans="1:15" ht="12.75">
      <c r="A20">
        <v>1.6</v>
      </c>
      <c r="B20" s="109">
        <f t="shared" si="1"/>
        <v>20.73809675828101</v>
      </c>
      <c r="C20" s="109">
        <f>A20*Sheet1!D29</f>
        <v>19.200000000000003</v>
      </c>
      <c r="E20" s="109">
        <f t="shared" si="0"/>
        <v>1.538096758281007</v>
      </c>
      <c r="H20">
        <v>8.5</v>
      </c>
      <c r="I20" s="110">
        <f>(0.5*Sheet1!D73*(3.141593*((Sheet1!D7/2)*(Sheet1!D7/2)))*(H20*H20*H20)*(Sheet1!D74/100))</f>
        <v>125.3281230093293</v>
      </c>
      <c r="J20" s="109">
        <f>VLOOKUP(I20,B5:C334,2,TRUE)</f>
        <v>90</v>
      </c>
      <c r="K20" s="109">
        <f>J20/Sheet1!D29*Sheet1!D75</f>
        <v>10.5</v>
      </c>
      <c r="L20" s="109">
        <f t="shared" si="2"/>
        <v>79.5</v>
      </c>
      <c r="O20" s="110">
        <f>Sheet1!F67</f>
        <v>0.6008190462035182</v>
      </c>
    </row>
    <row r="21" spans="1:15" ht="12.75">
      <c r="A21">
        <v>1.7</v>
      </c>
      <c r="B21" s="109">
        <f t="shared" si="1"/>
        <v>22.136367043528168</v>
      </c>
      <c r="C21" s="109">
        <f>A21*Sheet1!D29</f>
        <v>20.4</v>
      </c>
      <c r="E21" s="109">
        <f t="shared" si="0"/>
        <v>1.7363670435281675</v>
      </c>
      <c r="H21">
        <v>9</v>
      </c>
      <c r="I21" s="110">
        <f>(0.5*Sheet1!D73*(3.141593*((Sheet1!D7/2)*(Sheet1!D7/2)))*(H21*H21*H21)*(Sheet1!D74/100))</f>
        <v>148.77134406480937</v>
      </c>
      <c r="J21" s="109">
        <f>VLOOKUP(I21,B5:C334,2,TRUE)</f>
        <v>103.19999999999999</v>
      </c>
      <c r="K21" s="109">
        <f>J21/Sheet1!D29*Sheet1!D75</f>
        <v>12.04</v>
      </c>
      <c r="L21" s="109">
        <f t="shared" si="2"/>
        <v>91.16</v>
      </c>
      <c r="O21" s="110">
        <f>Sheet1!F67</f>
        <v>0.6008190462035182</v>
      </c>
    </row>
    <row r="22" spans="1:15" ht="12.75">
      <c r="A22">
        <v>1.8</v>
      </c>
      <c r="B22" s="109">
        <f t="shared" si="1"/>
        <v>23.5466537096994</v>
      </c>
      <c r="C22" s="109">
        <f>A22*Sheet1!D29</f>
        <v>21.6</v>
      </c>
      <c r="E22" s="109">
        <f t="shared" si="0"/>
        <v>1.9466537096993992</v>
      </c>
      <c r="H22">
        <v>9.5</v>
      </c>
      <c r="I22" s="110">
        <f>(0.5*Sheet1!D73*(3.141593*((Sheet1!D7/2)*(Sheet1!D7/2)))*(H22*H22*H22)*(Sheet1!D74/100))</f>
        <v>174.9695900103785</v>
      </c>
      <c r="J22" s="109">
        <f>VLOOKUP(I22,B5:C334,2,TRUE)</f>
        <v>116.39999999999999</v>
      </c>
      <c r="K22" s="109">
        <f>J22/Sheet1!D29*Sheet1!D75</f>
        <v>13.579999999999998</v>
      </c>
      <c r="L22" s="109">
        <f t="shared" si="2"/>
        <v>102.82</v>
      </c>
      <c r="O22" s="110">
        <f>Sheet1!F67</f>
        <v>0.6008190462035182</v>
      </c>
    </row>
    <row r="23" spans="1:15" ht="12.75">
      <c r="A23">
        <v>1.9</v>
      </c>
      <c r="B23" s="109">
        <f t="shared" si="1"/>
        <v>24.968956756794697</v>
      </c>
      <c r="C23" s="109">
        <f>A23*Sheet1!D29</f>
        <v>22.799999999999997</v>
      </c>
      <c r="E23" s="109">
        <f t="shared" si="0"/>
        <v>2.168956756794701</v>
      </c>
      <c r="H23">
        <v>10</v>
      </c>
      <c r="I23" s="110">
        <f>(0.5*Sheet1!D73*(3.141593*((Sheet1!D7/2)*(Sheet1!D7/2)))*(H23*H23*H23)*(Sheet1!D74/100))</f>
        <v>204.075917784375</v>
      </c>
      <c r="J23" s="109">
        <f>VLOOKUP(I23,B5:C334,2,TRUE)</f>
        <v>130.8</v>
      </c>
      <c r="K23" s="109">
        <f>J23/Sheet1!D29*Sheet1!D75</f>
        <v>15.26</v>
      </c>
      <c r="L23" s="109">
        <f t="shared" si="2"/>
        <v>115.54</v>
      </c>
      <c r="O23" s="110">
        <f>Sheet1!F67</f>
        <v>0.6008190462035182</v>
      </c>
    </row>
    <row r="24" spans="1:15" ht="12.75">
      <c r="A24">
        <v>2</v>
      </c>
      <c r="B24" s="109">
        <f t="shared" si="1"/>
        <v>26.40327618481407</v>
      </c>
      <c r="C24" s="109">
        <f>A24*Sheet1!D29</f>
        <v>24</v>
      </c>
      <c r="E24" s="109">
        <f t="shared" si="0"/>
        <v>2.403276184814073</v>
      </c>
      <c r="H24">
        <v>10.5</v>
      </c>
      <c r="I24" s="110">
        <f>(0.5*Sheet1!D73*(3.141593*((Sheet1!D7/2)*(Sheet1!D7/2)))*(H24*H24*H24)*(Sheet1!D74/100))</f>
        <v>236.24338432513713</v>
      </c>
      <c r="J24" s="109">
        <f>VLOOKUP(I24,B5:C334,2,TRUE)</f>
        <v>146.39999999999998</v>
      </c>
      <c r="K24" s="109">
        <f>J24/Sheet1!D29*Sheet1!D75</f>
        <v>17.079999999999995</v>
      </c>
      <c r="L24" s="109">
        <f t="shared" si="2"/>
        <v>129.32</v>
      </c>
      <c r="O24" s="110">
        <f>Sheet1!F67</f>
        <v>0.6008190462035182</v>
      </c>
    </row>
    <row r="25" spans="1:15" ht="12.75">
      <c r="A25">
        <v>2.1</v>
      </c>
      <c r="B25" s="109">
        <f t="shared" si="1"/>
        <v>27.84961199375752</v>
      </c>
      <c r="C25" s="109">
        <f>A25*Sheet1!D29</f>
        <v>25.200000000000003</v>
      </c>
      <c r="E25" s="109">
        <f t="shared" si="0"/>
        <v>2.6496119937575155</v>
      </c>
      <c r="H25">
        <v>11</v>
      </c>
      <c r="I25" s="110">
        <f>(0.5*Sheet1!D73*(3.141593*((Sheet1!D7/2)*(Sheet1!D7/2)))*(H25*H25*H25)*(Sheet1!D74/100))</f>
        <v>271.6250465710031</v>
      </c>
      <c r="J25" s="109">
        <f>VLOOKUP(I25,B5:C334,2,TRUE)</f>
        <v>162</v>
      </c>
      <c r="K25" s="109">
        <f>J25/Sheet1!D29*Sheet1!D75</f>
        <v>18.9</v>
      </c>
      <c r="L25" s="109">
        <f t="shared" si="2"/>
        <v>143.1</v>
      </c>
      <c r="O25" s="110">
        <f>Sheet1!F67</f>
        <v>0.6008190462035182</v>
      </c>
    </row>
    <row r="26" spans="1:15" ht="12.75">
      <c r="A26">
        <v>2.2</v>
      </c>
      <c r="B26" s="109">
        <f t="shared" si="1"/>
        <v>29.30796418362503</v>
      </c>
      <c r="C26" s="109">
        <f>A26*Sheet1!D29</f>
        <v>26.400000000000002</v>
      </c>
      <c r="E26" s="109">
        <f t="shared" si="0"/>
        <v>2.9079641836250287</v>
      </c>
      <c r="H26">
        <v>11.5</v>
      </c>
      <c r="I26" s="110">
        <f>(0.5*Sheet1!D73*(3.141593*((Sheet1!D7/2)*(Sheet1!D7/2)))*(H26*H26*H26)*(Sheet1!D74/100))</f>
        <v>310.37396146031136</v>
      </c>
      <c r="J26" s="109">
        <f>VLOOKUP(I26,B5:C334,2,TRUE)</f>
        <v>177.60000000000002</v>
      </c>
      <c r="K26" s="109">
        <f>J26/Sheet1!D29*Sheet1!D75</f>
        <v>20.720000000000002</v>
      </c>
      <c r="L26" s="109">
        <f t="shared" si="2"/>
        <v>156.88000000000002</v>
      </c>
      <c r="O26" s="110">
        <f>Sheet1!F67</f>
        <v>0.6008190462035182</v>
      </c>
    </row>
    <row r="27" spans="1:15" ht="12.75">
      <c r="A27">
        <v>2.3</v>
      </c>
      <c r="B27" s="109">
        <f t="shared" si="1"/>
        <v>30.77833275441661</v>
      </c>
      <c r="C27" s="109">
        <f>A27*Sheet1!D29</f>
        <v>27.599999999999998</v>
      </c>
      <c r="E27" s="109">
        <f t="shared" si="0"/>
        <v>3.178332754416611</v>
      </c>
      <c r="H27">
        <v>12</v>
      </c>
      <c r="I27" s="110">
        <f>(0.5*Sheet1!D73*(3.141593*((Sheet1!D7/2)*(Sheet1!D7/2)))*(H27*H27*H27)*(Sheet1!D74/100))</f>
        <v>352.6431859314</v>
      </c>
      <c r="J27" s="109">
        <f>VLOOKUP(I27,B5:C334,2,TRUE)</f>
        <v>194.39999999999998</v>
      </c>
      <c r="K27" s="109">
        <f>J27/Sheet1!D29*Sheet1!D75</f>
        <v>22.679999999999996</v>
      </c>
      <c r="L27" s="109">
        <f t="shared" si="2"/>
        <v>171.71999999999997</v>
      </c>
      <c r="O27" s="110">
        <f>Sheet1!F67</f>
        <v>0.6008190462035182</v>
      </c>
    </row>
    <row r="28" spans="1:15" ht="12.75">
      <c r="A28">
        <v>2.4</v>
      </c>
      <c r="B28" s="109">
        <f t="shared" si="1"/>
        <v>32.26071770613226</v>
      </c>
      <c r="C28" s="109">
        <f>A28*Sheet1!D29</f>
        <v>28.799999999999997</v>
      </c>
      <c r="E28" s="109">
        <f t="shared" si="0"/>
        <v>3.460717706132265</v>
      </c>
      <c r="I28" s="110"/>
      <c r="O28" s="110">
        <f>Sheet1!F67</f>
        <v>0.6008190462035182</v>
      </c>
    </row>
    <row r="29" spans="1:15" ht="12.75">
      <c r="A29">
        <v>2.5</v>
      </c>
      <c r="B29" s="109">
        <f t="shared" si="1"/>
        <v>33.75511903877199</v>
      </c>
      <c r="C29" s="109">
        <f>A29*Sheet1!D29</f>
        <v>30</v>
      </c>
      <c r="E29" s="109">
        <f t="shared" si="0"/>
        <v>3.755119038771989</v>
      </c>
      <c r="I29" s="110"/>
      <c r="O29" s="110">
        <f>Sheet1!F67</f>
        <v>0.6008190462035182</v>
      </c>
    </row>
    <row r="30" spans="1:15" ht="12.75">
      <c r="A30">
        <v>2.6</v>
      </c>
      <c r="B30" s="109">
        <f t="shared" si="1"/>
        <v>35.261536752335786</v>
      </c>
      <c r="C30" s="109">
        <f>A30*Sheet1!D29</f>
        <v>31.200000000000003</v>
      </c>
      <c r="E30" s="109">
        <f t="shared" si="0"/>
        <v>4.061536752335783</v>
      </c>
      <c r="I30" s="110"/>
      <c r="O30" s="110">
        <f>Sheet1!F67</f>
        <v>0.6008190462035182</v>
      </c>
    </row>
    <row r="31" spans="1:15" ht="12.75">
      <c r="A31">
        <v>2.7</v>
      </c>
      <c r="B31" s="109">
        <f t="shared" si="1"/>
        <v>36.77997084682365</v>
      </c>
      <c r="C31" s="109">
        <f>A31*Sheet1!D29</f>
        <v>32.400000000000006</v>
      </c>
      <c r="E31" s="109">
        <f t="shared" si="0"/>
        <v>4.379970846823649</v>
      </c>
      <c r="I31" s="110"/>
      <c r="O31" s="110">
        <f>Sheet1!F67</f>
        <v>0.6008190462035182</v>
      </c>
    </row>
    <row r="32" spans="1:15" ht="12.75">
      <c r="A32">
        <v>2.8</v>
      </c>
      <c r="B32" s="109">
        <f t="shared" si="1"/>
        <v>38.31042132223558</v>
      </c>
      <c r="C32" s="109">
        <f>A32*Sheet1!D29</f>
        <v>33.599999999999994</v>
      </c>
      <c r="E32" s="109">
        <f t="shared" si="0"/>
        <v>4.710421322235582</v>
      </c>
      <c r="I32" s="110"/>
      <c r="O32" s="110">
        <f>Sheet1!F67</f>
        <v>0.6008190462035182</v>
      </c>
    </row>
    <row r="33" spans="1:15" ht="12.75">
      <c r="A33">
        <v>2.9</v>
      </c>
      <c r="B33" s="109">
        <f t="shared" si="1"/>
        <v>39.85288817857158</v>
      </c>
      <c r="C33" s="109">
        <f>A33*Sheet1!D29</f>
        <v>34.8</v>
      </c>
      <c r="E33" s="109">
        <f t="shared" si="0"/>
        <v>5.052888178571588</v>
      </c>
      <c r="I33" s="110"/>
      <c r="O33" s="110">
        <f>Sheet1!F67</f>
        <v>0.6008190462035182</v>
      </c>
    </row>
    <row r="34" spans="1:15" ht="12.75">
      <c r="A34">
        <v>3</v>
      </c>
      <c r="B34" s="109">
        <f t="shared" si="1"/>
        <v>41.40737141583166</v>
      </c>
      <c r="C34" s="109">
        <f>A34*Sheet1!D29</f>
        <v>36</v>
      </c>
      <c r="E34" s="109">
        <f t="shared" si="0"/>
        <v>5.407371415831664</v>
      </c>
      <c r="I34" s="110"/>
      <c r="O34" s="110">
        <f>Sheet1!F67</f>
        <v>0.6008190462035182</v>
      </c>
    </row>
    <row r="35" spans="1:15" ht="12.75">
      <c r="A35">
        <v>3.1</v>
      </c>
      <c r="B35" s="109">
        <f t="shared" si="1"/>
        <v>42.973871034015815</v>
      </c>
      <c r="C35" s="109">
        <f>A35*Sheet1!D29</f>
        <v>37.2</v>
      </c>
      <c r="E35" s="109">
        <f t="shared" si="0"/>
        <v>5.773871034015811</v>
      </c>
      <c r="O35" s="110">
        <f>Sheet1!F67</f>
        <v>0.6008190462035182</v>
      </c>
    </row>
    <row r="36" spans="1:15" ht="12.75">
      <c r="A36">
        <v>3.2</v>
      </c>
      <c r="B36" s="109">
        <f t="shared" si="1"/>
        <v>44.552387033124035</v>
      </c>
      <c r="C36" s="109">
        <f>A36*Sheet1!D29</f>
        <v>38.400000000000006</v>
      </c>
      <c r="E36" s="109">
        <f t="shared" si="0"/>
        <v>6.152387033124028</v>
      </c>
      <c r="O36" s="110">
        <f>Sheet1!F67</f>
        <v>0.6008190462035182</v>
      </c>
    </row>
    <row r="37" spans="1:15" ht="12.75">
      <c r="A37">
        <v>3.3</v>
      </c>
      <c r="B37" s="109">
        <f t="shared" si="1"/>
        <v>46.14291941315631</v>
      </c>
      <c r="C37" s="109">
        <f>A37*Sheet1!D29</f>
        <v>39.599999999999994</v>
      </c>
      <c r="E37" s="109">
        <f t="shared" si="0"/>
        <v>6.542919413156313</v>
      </c>
      <c r="O37" s="110">
        <f>Sheet1!F67</f>
        <v>0.6008190462035182</v>
      </c>
    </row>
    <row r="38" spans="1:15" ht="12.75">
      <c r="A38">
        <v>3.4</v>
      </c>
      <c r="B38" s="109">
        <f t="shared" si="1"/>
        <v>47.745468174112666</v>
      </c>
      <c r="C38" s="109">
        <f>A38*Sheet1!D29</f>
        <v>40.8</v>
      </c>
      <c r="E38" s="109">
        <f t="shared" si="0"/>
        <v>6.94546817411267</v>
      </c>
      <c r="O38" s="110">
        <f>Sheet1!F67</f>
        <v>0.6008190462035182</v>
      </c>
    </row>
    <row r="39" spans="1:15" ht="12.75">
      <c r="A39">
        <v>3.5</v>
      </c>
      <c r="B39" s="109">
        <f t="shared" si="1"/>
        <v>49.3600333159931</v>
      </c>
      <c r="C39" s="109">
        <f>A39*Sheet1!D29</f>
        <v>42</v>
      </c>
      <c r="E39" s="109">
        <f t="shared" si="0"/>
        <v>7.360033315993098</v>
      </c>
      <c r="O39" s="110">
        <f>Sheet1!F67</f>
        <v>0.6008190462035182</v>
      </c>
    </row>
    <row r="40" spans="1:15" ht="12.75">
      <c r="A40">
        <v>3.6</v>
      </c>
      <c r="B40" s="109">
        <f t="shared" si="1"/>
        <v>50.9866148387976</v>
      </c>
      <c r="C40" s="109">
        <f>A40*Sheet1!D29</f>
        <v>43.2</v>
      </c>
      <c r="E40" s="109">
        <f t="shared" si="0"/>
        <v>7.786614838797597</v>
      </c>
      <c r="O40" s="110">
        <f>Sheet1!F67</f>
        <v>0.6008190462035182</v>
      </c>
    </row>
    <row r="41" spans="1:15" ht="12.75">
      <c r="A41">
        <v>3.7</v>
      </c>
      <c r="B41" s="109">
        <f t="shared" si="1"/>
        <v>52.62521274252617</v>
      </c>
      <c r="C41" s="109">
        <f>A41*Sheet1!D29</f>
        <v>44.400000000000006</v>
      </c>
      <c r="E41" s="109">
        <f t="shared" si="0"/>
        <v>8.225212742526166</v>
      </c>
      <c r="O41" s="110">
        <f>Sheet1!F67</f>
        <v>0.6008190462035182</v>
      </c>
    </row>
    <row r="42" spans="1:15" ht="12.75">
      <c r="A42">
        <v>3.8</v>
      </c>
      <c r="B42" s="109">
        <f t="shared" si="1"/>
        <v>54.2758270271788</v>
      </c>
      <c r="C42" s="109">
        <f>A42*Sheet1!D29</f>
        <v>45.599999999999994</v>
      </c>
      <c r="E42" s="109">
        <f t="shared" si="0"/>
        <v>8.675827027178803</v>
      </c>
      <c r="O42" s="110">
        <f>Sheet1!F67</f>
        <v>0.6008190462035182</v>
      </c>
    </row>
    <row r="43" spans="1:15" ht="12.75">
      <c r="A43">
        <v>3.9</v>
      </c>
      <c r="B43" s="109">
        <f t="shared" si="1"/>
        <v>55.938457692755506</v>
      </c>
      <c r="C43" s="109">
        <f>A43*Sheet1!D29</f>
        <v>46.8</v>
      </c>
      <c r="E43" s="109">
        <f t="shared" si="0"/>
        <v>9.138457692755512</v>
      </c>
      <c r="O43" s="110">
        <f>Sheet1!F67</f>
        <v>0.6008190462035182</v>
      </c>
    </row>
    <row r="44" spans="1:15" ht="12.75">
      <c r="A44">
        <v>4</v>
      </c>
      <c r="B44" s="109">
        <f t="shared" si="1"/>
        <v>57.61310473925629</v>
      </c>
      <c r="C44" s="109">
        <f>A44*Sheet1!D29</f>
        <v>48</v>
      </c>
      <c r="E44" s="109">
        <f t="shared" si="0"/>
        <v>9.613104739256292</v>
      </c>
      <c r="O44" s="110">
        <f>Sheet1!F67</f>
        <v>0.6008190462035182</v>
      </c>
    </row>
    <row r="45" spans="1:15" ht="12.75">
      <c r="A45">
        <v>4.1</v>
      </c>
      <c r="B45" s="109">
        <f t="shared" si="1"/>
        <v>59.29976816668113</v>
      </c>
      <c r="C45" s="109">
        <f>A45*Sheet1!D29</f>
        <v>49.199999999999996</v>
      </c>
      <c r="E45" s="109">
        <f t="shared" si="0"/>
        <v>10.099768166681141</v>
      </c>
      <c r="O45" s="110">
        <f>Sheet1!F67</f>
        <v>0.6008190462035182</v>
      </c>
    </row>
    <row r="46" spans="1:15" ht="12.75">
      <c r="A46">
        <v>4.2</v>
      </c>
      <c r="B46" s="109">
        <f t="shared" si="1"/>
        <v>60.99844797503007</v>
      </c>
      <c r="C46" s="109">
        <f>A46*Sheet1!D29</f>
        <v>50.400000000000006</v>
      </c>
      <c r="E46" s="109">
        <f t="shared" si="0"/>
        <v>10.598447975030062</v>
      </c>
      <c r="O46" s="110">
        <f>Sheet1!F67</f>
        <v>0.6008190462035182</v>
      </c>
    </row>
    <row r="47" spans="1:15" ht="12.75">
      <c r="A47">
        <v>4.3</v>
      </c>
      <c r="B47" s="109">
        <f t="shared" si="1"/>
        <v>62.70914416430305</v>
      </c>
      <c r="C47" s="109">
        <f>A47*Sheet1!D29</f>
        <v>51.599999999999994</v>
      </c>
      <c r="E47" s="109">
        <f t="shared" si="0"/>
        <v>11.109144164303052</v>
      </c>
      <c r="O47" s="110">
        <f>Sheet1!F67</f>
        <v>0.6008190462035182</v>
      </c>
    </row>
    <row r="48" spans="1:15" ht="12.75">
      <c r="A48">
        <v>4.4</v>
      </c>
      <c r="B48" s="109">
        <f t="shared" si="1"/>
        <v>64.43185673450012</v>
      </c>
      <c r="C48" s="109">
        <f>A48*Sheet1!D29</f>
        <v>52.800000000000004</v>
      </c>
      <c r="E48" s="109">
        <f t="shared" si="0"/>
        <v>11.631856734500115</v>
      </c>
      <c r="O48" s="110">
        <f>Sheet1!F67</f>
        <v>0.6008190462035182</v>
      </c>
    </row>
    <row r="49" spans="1:15" ht="12.75">
      <c r="A49">
        <v>4.5</v>
      </c>
      <c r="B49" s="109">
        <f t="shared" si="1"/>
        <v>66.16658568562124</v>
      </c>
      <c r="C49" s="109">
        <f>A49*Sheet1!D29</f>
        <v>54</v>
      </c>
      <c r="E49" s="109">
        <f t="shared" si="0"/>
        <v>12.166585685621245</v>
      </c>
      <c r="O49" s="110">
        <f>Sheet1!F67</f>
        <v>0.6008190462035182</v>
      </c>
    </row>
    <row r="50" spans="1:15" ht="12.75">
      <c r="A50">
        <v>4.6</v>
      </c>
      <c r="B50" s="109">
        <f t="shared" si="1"/>
        <v>67.91333101766644</v>
      </c>
      <c r="C50" s="109">
        <f>A50*Sheet1!D29</f>
        <v>55.199999999999996</v>
      </c>
      <c r="E50" s="109">
        <f t="shared" si="0"/>
        <v>12.713331017666444</v>
      </c>
      <c r="O50" s="110">
        <f>Sheet1!F67</f>
        <v>0.6008190462035182</v>
      </c>
    </row>
    <row r="51" spans="1:15" ht="12.75">
      <c r="A51">
        <v>4.7</v>
      </c>
      <c r="B51" s="109">
        <f t="shared" si="1"/>
        <v>69.67209273063573</v>
      </c>
      <c r="C51" s="109">
        <f>A51*Sheet1!D29</f>
        <v>56.400000000000006</v>
      </c>
      <c r="E51" s="109">
        <f t="shared" si="0"/>
        <v>13.27209273063572</v>
      </c>
      <c r="O51" s="110">
        <f>Sheet1!F67</f>
        <v>0.6008190462035182</v>
      </c>
    </row>
    <row r="52" spans="1:15" ht="12.75">
      <c r="A52">
        <v>4.8</v>
      </c>
      <c r="B52" s="109">
        <f t="shared" si="1"/>
        <v>71.44287082452905</v>
      </c>
      <c r="C52" s="109">
        <f>A52*Sheet1!D29</f>
        <v>57.599999999999994</v>
      </c>
      <c r="E52" s="109">
        <f t="shared" si="0"/>
        <v>13.84287082452906</v>
      </c>
      <c r="O52" s="110">
        <f>Sheet1!F67</f>
        <v>0.6008190462035182</v>
      </c>
    </row>
    <row r="53" spans="1:15" ht="12.75">
      <c r="A53">
        <v>4.9</v>
      </c>
      <c r="B53" s="109">
        <f t="shared" si="1"/>
        <v>73.22566529934647</v>
      </c>
      <c r="C53" s="109">
        <f>A53*Sheet1!D29</f>
        <v>58.800000000000004</v>
      </c>
      <c r="E53" s="109">
        <f t="shared" si="0"/>
        <v>14.425665299346475</v>
      </c>
      <c r="O53" s="110">
        <f>Sheet1!F67</f>
        <v>0.6008190462035182</v>
      </c>
    </row>
    <row r="54" spans="1:15" ht="12.75">
      <c r="A54">
        <v>5</v>
      </c>
      <c r="B54" s="109">
        <f t="shared" si="1"/>
        <v>75.02047615508795</v>
      </c>
      <c r="C54" s="109">
        <f>A54*Sheet1!D29</f>
        <v>60</v>
      </c>
      <c r="E54" s="109">
        <f t="shared" si="0"/>
        <v>15.020476155087955</v>
      </c>
      <c r="O54" s="110">
        <f>Sheet1!F67</f>
        <v>0.6008190462035182</v>
      </c>
    </row>
    <row r="55" spans="1:15" ht="12.75">
      <c r="A55">
        <v>5.1</v>
      </c>
      <c r="B55" s="109">
        <f t="shared" si="1"/>
        <v>76.8273033917535</v>
      </c>
      <c r="C55" s="109">
        <f>A55*Sheet1!D29</f>
        <v>61.199999999999996</v>
      </c>
      <c r="E55" s="109">
        <f t="shared" si="0"/>
        <v>15.627303391753507</v>
      </c>
      <c r="O55" s="110">
        <f>Sheet1!F67</f>
        <v>0.6008190462035182</v>
      </c>
    </row>
    <row r="56" spans="1:15" ht="12.75">
      <c r="A56">
        <v>5.2</v>
      </c>
      <c r="B56" s="109">
        <f t="shared" si="1"/>
        <v>78.64614700934314</v>
      </c>
      <c r="C56" s="109">
        <f>A56*Sheet1!D29</f>
        <v>62.400000000000006</v>
      </c>
      <c r="E56" s="109">
        <f t="shared" si="0"/>
        <v>16.246147009343133</v>
      </c>
      <c r="O56" s="110">
        <f>Sheet1!F67</f>
        <v>0.6008190462035182</v>
      </c>
    </row>
    <row r="57" spans="1:15" ht="12.75">
      <c r="A57">
        <v>5.3</v>
      </c>
      <c r="B57" s="109">
        <f t="shared" si="1"/>
        <v>80.47700700785683</v>
      </c>
      <c r="C57" s="109">
        <f>A57*Sheet1!D29</f>
        <v>63.599999999999994</v>
      </c>
      <c r="E57" s="109">
        <f t="shared" si="0"/>
        <v>16.877007007856825</v>
      </c>
      <c r="O57" s="110">
        <f>Sheet1!F67</f>
        <v>0.6008190462035182</v>
      </c>
    </row>
    <row r="58" spans="1:15" ht="12.75">
      <c r="A58">
        <v>5.4</v>
      </c>
      <c r="B58" s="109">
        <f t="shared" si="1"/>
        <v>82.31988338729461</v>
      </c>
      <c r="C58" s="109">
        <f>A58*Sheet1!D29</f>
        <v>64.80000000000001</v>
      </c>
      <c r="E58" s="109">
        <f t="shared" si="0"/>
        <v>17.519883387294595</v>
      </c>
      <c r="O58" s="110">
        <f>Sheet1!F67</f>
        <v>0.6008190462035182</v>
      </c>
    </row>
    <row r="59" spans="1:15" ht="12.75">
      <c r="A59">
        <v>5.5</v>
      </c>
      <c r="B59" s="109">
        <f t="shared" si="1"/>
        <v>84.17477614765643</v>
      </c>
      <c r="C59" s="109">
        <f>A59*Sheet1!D29</f>
        <v>66</v>
      </c>
      <c r="E59" s="109">
        <f t="shared" si="0"/>
        <v>18.174776147656427</v>
      </c>
      <c r="O59" s="110">
        <f>Sheet1!F67</f>
        <v>0.6008190462035182</v>
      </c>
    </row>
    <row r="60" spans="1:15" ht="12.75">
      <c r="A60">
        <v>5.6</v>
      </c>
      <c r="B60" s="109">
        <f t="shared" si="1"/>
        <v>86.04168528894232</v>
      </c>
      <c r="C60" s="109">
        <f>A60*Sheet1!D29</f>
        <v>67.19999999999999</v>
      </c>
      <c r="E60" s="109">
        <f t="shared" si="0"/>
        <v>18.84168528894233</v>
      </c>
      <c r="O60" s="110">
        <f>Sheet1!F67</f>
        <v>0.6008190462035182</v>
      </c>
    </row>
    <row r="61" spans="1:15" ht="12.75">
      <c r="A61">
        <v>5.7</v>
      </c>
      <c r="B61" s="109">
        <f t="shared" si="1"/>
        <v>87.92061081115232</v>
      </c>
      <c r="C61" s="109">
        <f>A61*Sheet1!D29</f>
        <v>68.4</v>
      </c>
      <c r="E61" s="109">
        <f t="shared" si="0"/>
        <v>19.52061081115231</v>
      </c>
      <c r="O61" s="110">
        <f>Sheet1!F67</f>
        <v>0.6008190462035182</v>
      </c>
    </row>
    <row r="62" spans="1:15" ht="12.75">
      <c r="A62">
        <v>5.8</v>
      </c>
      <c r="B62" s="109">
        <f t="shared" si="1"/>
        <v>89.81155271428635</v>
      </c>
      <c r="C62" s="109">
        <f>A62*Sheet1!D29</f>
        <v>69.6</v>
      </c>
      <c r="E62" s="109">
        <f t="shared" si="0"/>
        <v>20.211552714286352</v>
      </c>
      <c r="O62" s="110">
        <f>Sheet1!F67</f>
        <v>0.6008190462035182</v>
      </c>
    </row>
    <row r="63" spans="1:15" ht="12.75">
      <c r="A63">
        <v>5.9</v>
      </c>
      <c r="B63" s="109">
        <f t="shared" si="1"/>
        <v>91.71451099834448</v>
      </c>
      <c r="C63" s="109">
        <f>A63*Sheet1!D29</f>
        <v>70.80000000000001</v>
      </c>
      <c r="E63" s="109">
        <f t="shared" si="0"/>
        <v>20.914510998344472</v>
      </c>
      <c r="O63" s="110">
        <f>Sheet1!F67</f>
        <v>0.6008190462035182</v>
      </c>
    </row>
    <row r="64" spans="1:15" ht="12.75">
      <c r="A64">
        <v>6</v>
      </c>
      <c r="B64" s="109">
        <f t="shared" si="1"/>
        <v>93.62948566332665</v>
      </c>
      <c r="C64" s="109">
        <f>A64*Sheet1!D29</f>
        <v>72</v>
      </c>
      <c r="E64" s="109">
        <f t="shared" si="0"/>
        <v>21.629485663326655</v>
      </c>
      <c r="O64" s="110">
        <f>Sheet1!F67</f>
        <v>0.6008190462035182</v>
      </c>
    </row>
    <row r="65" spans="1:15" ht="12.75">
      <c r="A65">
        <v>6.1</v>
      </c>
      <c r="B65" s="109">
        <f t="shared" si="1"/>
        <v>95.5564767092329</v>
      </c>
      <c r="C65" s="109">
        <f>A65*Sheet1!D29</f>
        <v>73.19999999999999</v>
      </c>
      <c r="E65" s="109">
        <f t="shared" si="0"/>
        <v>22.356476709232908</v>
      </c>
      <c r="O65" s="110">
        <f>Sheet1!F67</f>
        <v>0.6008190462035182</v>
      </c>
    </row>
    <row r="66" spans="1:15" ht="12.75">
      <c r="A66">
        <v>6.2</v>
      </c>
      <c r="B66" s="109">
        <f t="shared" si="1"/>
        <v>97.49548413606325</v>
      </c>
      <c r="C66" s="109">
        <f>A66*Sheet1!D29</f>
        <v>74.4</v>
      </c>
      <c r="E66" s="109">
        <f t="shared" si="0"/>
        <v>23.095484136063245</v>
      </c>
      <c r="O66" s="110">
        <f>Sheet1!F67</f>
        <v>0.6008190462035182</v>
      </c>
    </row>
    <row r="67" spans="1:15" ht="12.75">
      <c r="A67">
        <v>6.3</v>
      </c>
      <c r="B67" s="109">
        <f t="shared" si="1"/>
        <v>99.44650794381764</v>
      </c>
      <c r="C67" s="109">
        <f>A67*Sheet1!D29</f>
        <v>75.6</v>
      </c>
      <c r="E67" s="109">
        <f t="shared" si="0"/>
        <v>23.846507943817638</v>
      </c>
      <c r="O67" s="110">
        <f>Sheet1!F67</f>
        <v>0.6008190462035182</v>
      </c>
    </row>
    <row r="68" spans="1:15" ht="12.75">
      <c r="A68">
        <v>6.4</v>
      </c>
      <c r="B68" s="109">
        <f t="shared" si="1"/>
        <v>101.40954813249613</v>
      </c>
      <c r="C68" s="109">
        <f>A68*Sheet1!D29</f>
        <v>76.80000000000001</v>
      </c>
      <c r="E68" s="109">
        <f t="shared" si="0"/>
        <v>24.609548132496112</v>
      </c>
      <c r="O68" s="110">
        <f>Sheet1!F67</f>
        <v>0.6008190462035182</v>
      </c>
    </row>
    <row r="69" spans="1:15" ht="12.75">
      <c r="A69">
        <v>6.5</v>
      </c>
      <c r="B69" s="109">
        <f t="shared" si="1"/>
        <v>103.38460470209864</v>
      </c>
      <c r="C69" s="109">
        <f>A69*Sheet1!D29</f>
        <v>78</v>
      </c>
      <c r="E69" s="109">
        <f t="shared" si="0"/>
        <v>25.384604702098645</v>
      </c>
      <c r="O69" s="110">
        <f>Sheet1!F67</f>
        <v>0.6008190462035182</v>
      </c>
    </row>
    <row r="70" spans="1:15" ht="12.75">
      <c r="A70">
        <v>6.6</v>
      </c>
      <c r="B70" s="109">
        <f t="shared" si="1"/>
        <v>105.37167765262524</v>
      </c>
      <c r="C70" s="109">
        <f>A70*Sheet1!D29</f>
        <v>79.19999999999999</v>
      </c>
      <c r="E70" s="109">
        <f aca="true" t="shared" si="3" ref="E70:E133">(A70*A70)*O70</f>
        <v>26.171677652625252</v>
      </c>
      <c r="O70" s="110">
        <f>Sheet1!F67</f>
        <v>0.6008190462035182</v>
      </c>
    </row>
    <row r="71" spans="1:15" ht="12.75">
      <c r="A71">
        <v>6.7</v>
      </c>
      <c r="B71" s="109">
        <f t="shared" si="1"/>
        <v>107.37076698407594</v>
      </c>
      <c r="C71" s="109">
        <f>A71*Sheet1!D29</f>
        <v>80.4</v>
      </c>
      <c r="E71" s="109">
        <f t="shared" si="3"/>
        <v>26.970766984075933</v>
      </c>
      <c r="O71" s="110">
        <f>Sheet1!F67</f>
        <v>0.6008190462035182</v>
      </c>
    </row>
    <row r="72" spans="1:15" ht="12.75">
      <c r="A72">
        <v>6.8</v>
      </c>
      <c r="B72" s="109">
        <f aca="true" t="shared" si="4" ref="B72:B135">C72+E72</f>
        <v>109.38187269645067</v>
      </c>
      <c r="C72" s="109">
        <f>A72*Sheet1!D29</f>
        <v>81.6</v>
      </c>
      <c r="E72" s="109">
        <f t="shared" si="3"/>
        <v>27.78187269645068</v>
      </c>
      <c r="O72" s="110">
        <f>Sheet1!F67</f>
        <v>0.6008190462035182</v>
      </c>
    </row>
    <row r="73" spans="1:15" ht="12.75">
      <c r="A73">
        <v>6.9</v>
      </c>
      <c r="B73" s="109">
        <f t="shared" si="4"/>
        <v>111.40499478974952</v>
      </c>
      <c r="C73" s="109">
        <f>A73*Sheet1!D29</f>
        <v>82.80000000000001</v>
      </c>
      <c r="E73" s="109">
        <f t="shared" si="3"/>
        <v>28.604994789749508</v>
      </c>
      <c r="O73" s="110">
        <f>Sheet1!F67</f>
        <v>0.6008190462035182</v>
      </c>
    </row>
    <row r="74" spans="1:15" ht="12.75">
      <c r="A74">
        <v>7</v>
      </c>
      <c r="B74" s="109">
        <f t="shared" si="4"/>
        <v>113.4401332639724</v>
      </c>
      <c r="C74" s="109">
        <f>A74*Sheet1!D29</f>
        <v>84</v>
      </c>
      <c r="E74" s="109">
        <f t="shared" si="3"/>
        <v>29.440133263972392</v>
      </c>
      <c r="O74" s="110">
        <f>Sheet1!F67</f>
        <v>0.6008190462035182</v>
      </c>
    </row>
    <row r="75" spans="1:15" ht="12.75">
      <c r="A75">
        <v>7.1</v>
      </c>
      <c r="B75" s="109">
        <f t="shared" si="4"/>
        <v>115.48728811911934</v>
      </c>
      <c r="C75" s="109">
        <f>A75*Sheet1!D29</f>
        <v>85.19999999999999</v>
      </c>
      <c r="E75" s="109">
        <f t="shared" si="3"/>
        <v>30.287288119119353</v>
      </c>
      <c r="O75" s="110">
        <f>Sheet1!F67</f>
        <v>0.6008190462035182</v>
      </c>
    </row>
    <row r="76" spans="1:15" ht="12.75">
      <c r="A76">
        <v>7.2</v>
      </c>
      <c r="B76" s="109">
        <f t="shared" si="4"/>
        <v>117.5464593551904</v>
      </c>
      <c r="C76" s="109">
        <f>A76*Sheet1!D29</f>
        <v>86.4</v>
      </c>
      <c r="E76" s="109">
        <f t="shared" si="3"/>
        <v>31.146459355190387</v>
      </c>
      <c r="O76" s="110">
        <f>Sheet1!F67</f>
        <v>0.6008190462035182</v>
      </c>
    </row>
    <row r="77" spans="1:15" ht="12.75">
      <c r="A77">
        <v>7.3</v>
      </c>
      <c r="B77" s="109">
        <f t="shared" si="4"/>
        <v>119.61764697218548</v>
      </c>
      <c r="C77" s="109">
        <f>A77*Sheet1!D29</f>
        <v>87.6</v>
      </c>
      <c r="E77" s="109">
        <f t="shared" si="3"/>
        <v>32.01764697218549</v>
      </c>
      <c r="O77" s="110">
        <f>Sheet1!F67</f>
        <v>0.6008190462035182</v>
      </c>
    </row>
    <row r="78" spans="1:15" ht="12.75">
      <c r="A78">
        <v>7.4</v>
      </c>
      <c r="B78" s="109">
        <f t="shared" si="4"/>
        <v>121.70085097010468</v>
      </c>
      <c r="C78" s="109">
        <f>A78*Sheet1!D29</f>
        <v>88.80000000000001</v>
      </c>
      <c r="E78" s="109">
        <f t="shared" si="3"/>
        <v>32.90085097010466</v>
      </c>
      <c r="O78" s="110">
        <f>Sheet1!F67</f>
        <v>0.6008190462035182</v>
      </c>
    </row>
    <row r="79" spans="1:15" ht="12.75">
      <c r="A79">
        <v>7.5</v>
      </c>
      <c r="B79" s="109">
        <f t="shared" si="4"/>
        <v>123.79607134894789</v>
      </c>
      <c r="C79" s="109">
        <f>A79*Sheet1!D29</f>
        <v>90</v>
      </c>
      <c r="E79" s="109">
        <f t="shared" si="3"/>
        <v>33.7960713489479</v>
      </c>
      <c r="O79" s="110">
        <f>Sheet1!F67</f>
        <v>0.6008190462035182</v>
      </c>
    </row>
    <row r="80" spans="1:15" ht="12.75">
      <c r="A80">
        <v>7.6</v>
      </c>
      <c r="B80" s="109">
        <f t="shared" si="4"/>
        <v>125.90330810871521</v>
      </c>
      <c r="C80" s="109">
        <f>A80*Sheet1!D29</f>
        <v>91.19999999999999</v>
      </c>
      <c r="E80" s="109">
        <f t="shared" si="3"/>
        <v>34.70330810871521</v>
      </c>
      <c r="O80" s="110">
        <f>Sheet1!F67</f>
        <v>0.6008190462035182</v>
      </c>
    </row>
    <row r="81" spans="1:15" ht="12.75">
      <c r="A81">
        <v>7.7</v>
      </c>
      <c r="B81" s="109">
        <f t="shared" si="4"/>
        <v>128.0225612494066</v>
      </c>
      <c r="C81" s="109">
        <f>A81*Sheet1!D29</f>
        <v>92.4</v>
      </c>
      <c r="E81" s="109">
        <f t="shared" si="3"/>
        <v>35.6225612494066</v>
      </c>
      <c r="O81" s="110">
        <f>Sheet1!F67</f>
        <v>0.6008190462035182</v>
      </c>
    </row>
    <row r="82" spans="1:15" ht="12.75">
      <c r="A82">
        <v>7.8</v>
      </c>
      <c r="B82" s="109">
        <f t="shared" si="4"/>
        <v>130.15383077102206</v>
      </c>
      <c r="C82" s="109">
        <f>A82*Sheet1!D29</f>
        <v>93.6</v>
      </c>
      <c r="E82" s="109">
        <f t="shared" si="3"/>
        <v>36.55383077102205</v>
      </c>
      <c r="O82" s="110">
        <f>Sheet1!F67</f>
        <v>0.6008190462035182</v>
      </c>
    </row>
    <row r="83" spans="1:15" ht="12.75">
      <c r="A83">
        <v>7.9</v>
      </c>
      <c r="B83" s="109">
        <f t="shared" si="4"/>
        <v>132.2971166735616</v>
      </c>
      <c r="C83" s="109">
        <f>A83*Sheet1!D29</f>
        <v>94.80000000000001</v>
      </c>
      <c r="E83" s="109">
        <f t="shared" si="3"/>
        <v>37.49711667356158</v>
      </c>
      <c r="O83" s="110">
        <f>Sheet1!F67</f>
        <v>0.6008190462035182</v>
      </c>
    </row>
    <row r="84" spans="1:15" ht="12.75">
      <c r="A84">
        <v>8</v>
      </c>
      <c r="B84" s="109">
        <f t="shared" si="4"/>
        <v>134.45241895702517</v>
      </c>
      <c r="C84" s="109">
        <f>A84*Sheet1!D29</f>
        <v>96</v>
      </c>
      <c r="E84" s="109">
        <f t="shared" si="3"/>
        <v>38.452418957025166</v>
      </c>
      <c r="O84" s="110">
        <f>Sheet1!F67</f>
        <v>0.6008190462035182</v>
      </c>
    </row>
    <row r="85" spans="1:15" ht="12.75">
      <c r="A85">
        <v>8.1</v>
      </c>
      <c r="B85" s="109">
        <f t="shared" si="4"/>
        <v>136.6197376214128</v>
      </c>
      <c r="C85" s="109">
        <f>A85*Sheet1!D29</f>
        <v>97.19999999999999</v>
      </c>
      <c r="E85" s="109">
        <f t="shared" si="3"/>
        <v>39.41973762141283</v>
      </c>
      <c r="O85" s="110">
        <f>Sheet1!F67</f>
        <v>0.6008190462035182</v>
      </c>
    </row>
    <row r="86" spans="1:15" ht="12.75">
      <c r="A86">
        <v>8.2</v>
      </c>
      <c r="B86" s="109">
        <f t="shared" si="4"/>
        <v>138.79907266672456</v>
      </c>
      <c r="C86" s="109">
        <f>A86*Sheet1!D29</f>
        <v>98.39999999999999</v>
      </c>
      <c r="E86" s="109">
        <f t="shared" si="3"/>
        <v>40.399072666724564</v>
      </c>
      <c r="O86" s="110">
        <f>Sheet1!F67</f>
        <v>0.6008190462035182</v>
      </c>
    </row>
    <row r="87" spans="1:15" ht="12.75">
      <c r="A87">
        <v>8.3</v>
      </c>
      <c r="B87" s="109">
        <f t="shared" si="4"/>
        <v>140.99042409296038</v>
      </c>
      <c r="C87" s="109">
        <f>A87*Sheet1!D29</f>
        <v>99.60000000000001</v>
      </c>
      <c r="E87" s="109">
        <f t="shared" si="3"/>
        <v>41.39042409296038</v>
      </c>
      <c r="O87" s="110">
        <f>Sheet1!F67</f>
        <v>0.6008190462035182</v>
      </c>
    </row>
    <row r="88" spans="1:15" ht="12.75">
      <c r="A88">
        <v>8.4</v>
      </c>
      <c r="B88" s="109">
        <f t="shared" si="4"/>
        <v>143.19379190012026</v>
      </c>
      <c r="C88" s="109">
        <f>A88*Sheet1!D29</f>
        <v>100.80000000000001</v>
      </c>
      <c r="E88" s="109">
        <f t="shared" si="3"/>
        <v>42.39379190012025</v>
      </c>
      <c r="O88" s="110">
        <f>Sheet1!F67</f>
        <v>0.6008190462035182</v>
      </c>
    </row>
    <row r="89" spans="1:15" ht="12.75">
      <c r="A89">
        <v>8.5</v>
      </c>
      <c r="B89" s="109">
        <f t="shared" si="4"/>
        <v>145.4091760882042</v>
      </c>
      <c r="C89" s="109">
        <f>A89*Sheet1!D29</f>
        <v>102</v>
      </c>
      <c r="E89" s="109">
        <f t="shared" si="3"/>
        <v>43.40917608820419</v>
      </c>
      <c r="O89" s="110">
        <f>Sheet1!F67</f>
        <v>0.6008190462035182</v>
      </c>
    </row>
    <row r="90" spans="1:15" ht="12.75">
      <c r="A90">
        <v>8.6</v>
      </c>
      <c r="B90" s="109">
        <f t="shared" si="4"/>
        <v>147.6365766572122</v>
      </c>
      <c r="C90" s="109">
        <f>A90*Sheet1!D29</f>
        <v>103.19999999999999</v>
      </c>
      <c r="E90" s="109">
        <f t="shared" si="3"/>
        <v>44.43657665721221</v>
      </c>
      <c r="O90" s="110">
        <f>Sheet1!F67</f>
        <v>0.6008190462035182</v>
      </c>
    </row>
    <row r="91" spans="1:15" ht="12.75">
      <c r="A91">
        <v>8.7</v>
      </c>
      <c r="B91" s="109">
        <f t="shared" si="4"/>
        <v>149.87599360714427</v>
      </c>
      <c r="C91" s="109">
        <f>A91*Sheet1!D29</f>
        <v>104.39999999999999</v>
      </c>
      <c r="E91" s="109">
        <f t="shared" si="3"/>
        <v>45.47599360714428</v>
      </c>
      <c r="O91" s="110">
        <f>Sheet1!F67</f>
        <v>0.6008190462035182</v>
      </c>
    </row>
    <row r="92" spans="1:15" ht="12.75">
      <c r="A92">
        <v>8.8</v>
      </c>
      <c r="B92" s="109">
        <f t="shared" si="4"/>
        <v>152.12742693800047</v>
      </c>
      <c r="C92" s="109">
        <f>A92*Sheet1!D29</f>
        <v>105.60000000000001</v>
      </c>
      <c r="E92" s="109">
        <f t="shared" si="3"/>
        <v>46.52742693800046</v>
      </c>
      <c r="O92" s="110">
        <f>Sheet1!F67</f>
        <v>0.6008190462035182</v>
      </c>
    </row>
    <row r="93" spans="1:15" ht="12.75">
      <c r="A93">
        <v>8.9</v>
      </c>
      <c r="B93" s="109">
        <f t="shared" si="4"/>
        <v>154.3908766497807</v>
      </c>
      <c r="C93" s="109">
        <f>A93*Sheet1!D29</f>
        <v>106.80000000000001</v>
      </c>
      <c r="E93" s="109">
        <f t="shared" si="3"/>
        <v>47.59087664978068</v>
      </c>
      <c r="O93" s="110">
        <f>Sheet1!F67</f>
        <v>0.6008190462035182</v>
      </c>
    </row>
    <row r="94" spans="1:15" ht="12.75">
      <c r="A94">
        <v>9</v>
      </c>
      <c r="B94" s="109">
        <f t="shared" si="4"/>
        <v>156.66634274248497</v>
      </c>
      <c r="C94" s="109">
        <f>A94*Sheet1!D29</f>
        <v>108</v>
      </c>
      <c r="E94" s="109">
        <f t="shared" si="3"/>
        <v>48.66634274248498</v>
      </c>
      <c r="O94" s="110">
        <f>Sheet1!F67</f>
        <v>0.6008190462035182</v>
      </c>
    </row>
    <row r="95" spans="1:15" ht="12.75">
      <c r="A95">
        <v>9.1</v>
      </c>
      <c r="B95" s="109">
        <f t="shared" si="4"/>
        <v>158.95382521611333</v>
      </c>
      <c r="C95" s="109">
        <f>A95*Sheet1!D29</f>
        <v>109.19999999999999</v>
      </c>
      <c r="E95" s="109">
        <f t="shared" si="3"/>
        <v>49.753825216113334</v>
      </c>
      <c r="O95" s="110">
        <f>Sheet1!F67</f>
        <v>0.6008190462035182</v>
      </c>
    </row>
    <row r="96" spans="1:15" ht="12.75">
      <c r="A96">
        <v>9.2</v>
      </c>
      <c r="B96" s="109">
        <f t="shared" si="4"/>
        <v>161.25332407066577</v>
      </c>
      <c r="C96" s="109">
        <f>A96*Sheet1!D29</f>
        <v>110.39999999999999</v>
      </c>
      <c r="E96" s="109">
        <f t="shared" si="3"/>
        <v>50.85332407066578</v>
      </c>
      <c r="O96" s="110">
        <f>Sheet1!F67</f>
        <v>0.6008190462035182</v>
      </c>
    </row>
    <row r="97" spans="1:15" ht="12.75">
      <c r="A97">
        <v>9.3</v>
      </c>
      <c r="B97" s="109">
        <f t="shared" si="4"/>
        <v>163.5648393061423</v>
      </c>
      <c r="C97" s="109">
        <f>A97*Sheet1!D29</f>
        <v>111.60000000000001</v>
      </c>
      <c r="E97" s="109">
        <f t="shared" si="3"/>
        <v>51.964839306142295</v>
      </c>
      <c r="O97" s="110">
        <f>Sheet1!F67</f>
        <v>0.6008190462035182</v>
      </c>
    </row>
    <row r="98" spans="1:15" ht="12.75">
      <c r="A98">
        <v>9.4</v>
      </c>
      <c r="B98" s="109">
        <f t="shared" si="4"/>
        <v>165.8883709225429</v>
      </c>
      <c r="C98" s="109">
        <f>A98*Sheet1!D29</f>
        <v>112.80000000000001</v>
      </c>
      <c r="E98" s="109">
        <f t="shared" si="3"/>
        <v>53.08837092254288</v>
      </c>
      <c r="O98" s="110">
        <f>Sheet1!F67</f>
        <v>0.6008190462035182</v>
      </c>
    </row>
    <row r="99" spans="1:15" ht="12.75">
      <c r="A99">
        <v>9.5</v>
      </c>
      <c r="B99" s="109">
        <f t="shared" si="4"/>
        <v>168.22391891986751</v>
      </c>
      <c r="C99" s="109">
        <f>A99*Sheet1!D29</f>
        <v>114</v>
      </c>
      <c r="E99" s="109">
        <f t="shared" si="3"/>
        <v>54.22391891986752</v>
      </c>
      <c r="O99" s="110">
        <f>Sheet1!F67</f>
        <v>0.6008190462035182</v>
      </c>
    </row>
    <row r="100" spans="1:15" ht="12.75">
      <c r="A100">
        <v>9.6</v>
      </c>
      <c r="B100" s="109">
        <f t="shared" si="4"/>
        <v>170.57148329811622</v>
      </c>
      <c r="C100" s="109">
        <f>A100*Sheet1!D29</f>
        <v>115.19999999999999</v>
      </c>
      <c r="E100" s="109">
        <f t="shared" si="3"/>
        <v>55.37148329811624</v>
      </c>
      <c r="O100" s="110">
        <f>Sheet1!F67</f>
        <v>0.6008190462035182</v>
      </c>
    </row>
    <row r="101" spans="1:15" ht="12.75">
      <c r="A101">
        <v>9.7</v>
      </c>
      <c r="B101" s="109">
        <f t="shared" si="4"/>
        <v>172.931064057289</v>
      </c>
      <c r="C101" s="109">
        <f>A101*Sheet1!D29</f>
        <v>116.39999999999999</v>
      </c>
      <c r="E101" s="109">
        <f t="shared" si="3"/>
        <v>56.53106405728902</v>
      </c>
      <c r="O101" s="110">
        <f>Sheet1!F67</f>
        <v>0.6008190462035182</v>
      </c>
    </row>
    <row r="102" spans="1:15" ht="12.75">
      <c r="A102">
        <v>9.8</v>
      </c>
      <c r="B102" s="109">
        <f t="shared" si="4"/>
        <v>175.3026611973859</v>
      </c>
      <c r="C102" s="109">
        <f>A102*Sheet1!D29</f>
        <v>117.60000000000001</v>
      </c>
      <c r="E102" s="109">
        <f t="shared" si="3"/>
        <v>57.7026611973859</v>
      </c>
      <c r="O102" s="110">
        <f>Sheet1!F67</f>
        <v>0.6008190462035182</v>
      </c>
    </row>
    <row r="103" spans="1:15" ht="12.75">
      <c r="A103">
        <v>9.9</v>
      </c>
      <c r="B103" s="109">
        <f t="shared" si="4"/>
        <v>177.68627471840682</v>
      </c>
      <c r="C103" s="109">
        <f>A103*Sheet1!D29</f>
        <v>118.80000000000001</v>
      </c>
      <c r="E103" s="109">
        <f t="shared" si="3"/>
        <v>58.886274718406824</v>
      </c>
      <c r="O103" s="110">
        <f>Sheet1!F67</f>
        <v>0.6008190462035182</v>
      </c>
    </row>
    <row r="104" spans="1:15" ht="12.75">
      <c r="A104">
        <v>10</v>
      </c>
      <c r="B104" s="109">
        <f t="shared" si="4"/>
        <v>180.08190462035182</v>
      </c>
      <c r="C104" s="109">
        <f>A104*Sheet1!D29</f>
        <v>120</v>
      </c>
      <c r="E104" s="109">
        <f t="shared" si="3"/>
        <v>60.08190462035182</v>
      </c>
      <c r="O104" s="110">
        <f>Sheet1!F67</f>
        <v>0.6008190462035182</v>
      </c>
    </row>
    <row r="105" spans="1:15" ht="12.75">
      <c r="A105">
        <v>10.1</v>
      </c>
      <c r="B105" s="109">
        <f t="shared" si="4"/>
        <v>182.48955090322087</v>
      </c>
      <c r="C105" s="109">
        <f>A105*Sheet1!D29</f>
        <v>121.19999999999999</v>
      </c>
      <c r="E105" s="109">
        <f t="shared" si="3"/>
        <v>61.28955090322089</v>
      </c>
      <c r="O105" s="110">
        <f>Sheet1!F67</f>
        <v>0.6008190462035182</v>
      </c>
    </row>
    <row r="106" spans="1:15" ht="12.75">
      <c r="A106">
        <v>10.2</v>
      </c>
      <c r="B106" s="109">
        <f t="shared" si="4"/>
        <v>184.90921356701404</v>
      </c>
      <c r="C106" s="109">
        <f>A106*Sheet1!D29</f>
        <v>122.39999999999999</v>
      </c>
      <c r="E106" s="109">
        <f t="shared" si="3"/>
        <v>62.50921356701403</v>
      </c>
      <c r="O106" s="110">
        <f>Sheet1!F67</f>
        <v>0.6008190462035182</v>
      </c>
    </row>
    <row r="107" spans="1:15" ht="12.75">
      <c r="A107">
        <v>10.3</v>
      </c>
      <c r="B107" s="109">
        <f t="shared" si="4"/>
        <v>187.34089261173128</v>
      </c>
      <c r="C107" s="109">
        <f>A107*Sheet1!D29</f>
        <v>123.60000000000001</v>
      </c>
      <c r="E107" s="109">
        <f t="shared" si="3"/>
        <v>63.74089261173126</v>
      </c>
      <c r="O107" s="110">
        <f>Sheet1!F67</f>
        <v>0.6008190462035182</v>
      </c>
    </row>
    <row r="108" spans="1:15" ht="12.75">
      <c r="A108">
        <v>10.4</v>
      </c>
      <c r="B108" s="109">
        <f t="shared" si="4"/>
        <v>189.78458803737254</v>
      </c>
      <c r="C108" s="109">
        <f>A108*Sheet1!D29</f>
        <v>124.80000000000001</v>
      </c>
      <c r="E108" s="109">
        <f t="shared" si="3"/>
        <v>64.98458803737253</v>
      </c>
      <c r="O108" s="110">
        <f>Sheet1!F67</f>
        <v>0.6008190462035182</v>
      </c>
    </row>
    <row r="109" spans="1:15" ht="12.75">
      <c r="A109">
        <v>10.5</v>
      </c>
      <c r="B109" s="109">
        <f t="shared" si="4"/>
        <v>192.2402998439379</v>
      </c>
      <c r="C109" s="109">
        <f>A109*Sheet1!D29</f>
        <v>126</v>
      </c>
      <c r="E109" s="109">
        <f t="shared" si="3"/>
        <v>66.24029984393789</v>
      </c>
      <c r="O109" s="110">
        <f>Sheet1!F67</f>
        <v>0.6008190462035182</v>
      </c>
    </row>
    <row r="110" spans="1:15" ht="12.75">
      <c r="A110">
        <v>10.6</v>
      </c>
      <c r="B110" s="109">
        <f t="shared" si="4"/>
        <v>194.7080280314273</v>
      </c>
      <c r="C110" s="109">
        <f>A110*Sheet1!D29</f>
        <v>127.19999999999999</v>
      </c>
      <c r="E110" s="109">
        <f t="shared" si="3"/>
        <v>67.5080280314273</v>
      </c>
      <c r="O110" s="110">
        <f>Sheet1!F67</f>
        <v>0.6008190462035182</v>
      </c>
    </row>
    <row r="111" spans="1:15" ht="12.75">
      <c r="A111">
        <v>10.7</v>
      </c>
      <c r="B111" s="109">
        <f t="shared" si="4"/>
        <v>197.18777259984077</v>
      </c>
      <c r="C111" s="109">
        <f>A111*Sheet1!D29</f>
        <v>128.39999999999998</v>
      </c>
      <c r="E111" s="109">
        <f t="shared" si="3"/>
        <v>68.78777259984079</v>
      </c>
      <c r="O111" s="110">
        <f>Sheet1!F67</f>
        <v>0.6008190462035182</v>
      </c>
    </row>
    <row r="112" spans="1:15" ht="12.75">
      <c r="A112">
        <v>10.8</v>
      </c>
      <c r="B112" s="109">
        <f t="shared" si="4"/>
        <v>199.67953354917842</v>
      </c>
      <c r="C112" s="109">
        <f>A112*Sheet1!D29</f>
        <v>129.60000000000002</v>
      </c>
      <c r="E112" s="109">
        <f t="shared" si="3"/>
        <v>70.07953354917838</v>
      </c>
      <c r="O112" s="110">
        <f>Sheet1!F67</f>
        <v>0.6008190462035182</v>
      </c>
    </row>
    <row r="113" spans="1:15" ht="12.75">
      <c r="A113">
        <v>10.9</v>
      </c>
      <c r="B113" s="109">
        <f t="shared" si="4"/>
        <v>202.18331087944</v>
      </c>
      <c r="C113" s="109">
        <f>A113*Sheet1!D29</f>
        <v>130.8</v>
      </c>
      <c r="E113" s="109">
        <f t="shared" si="3"/>
        <v>71.38331087944</v>
      </c>
      <c r="O113" s="110">
        <f>Sheet1!F67</f>
        <v>0.6008190462035182</v>
      </c>
    </row>
    <row r="114" spans="1:15" ht="12.75">
      <c r="A114">
        <v>11</v>
      </c>
      <c r="B114" s="109">
        <f t="shared" si="4"/>
        <v>204.69910459062572</v>
      </c>
      <c r="C114" s="109">
        <f>A114*Sheet1!D29</f>
        <v>132</v>
      </c>
      <c r="E114" s="109">
        <f t="shared" si="3"/>
        <v>72.69910459062571</v>
      </c>
      <c r="O114" s="110">
        <f>Sheet1!F67</f>
        <v>0.6008190462035182</v>
      </c>
    </row>
    <row r="115" spans="1:15" ht="12.75">
      <c r="A115">
        <v>11.1</v>
      </c>
      <c r="B115" s="109">
        <f t="shared" si="4"/>
        <v>207.22691468273547</v>
      </c>
      <c r="C115" s="109">
        <f>A115*Sheet1!D29</f>
        <v>133.2</v>
      </c>
      <c r="E115" s="109">
        <f t="shared" si="3"/>
        <v>74.02691468273548</v>
      </c>
      <c r="O115" s="110">
        <f>Sheet1!F67</f>
        <v>0.6008190462035182</v>
      </c>
    </row>
    <row r="116" spans="1:15" ht="12.75">
      <c r="A116">
        <v>11.2</v>
      </c>
      <c r="B116" s="109">
        <f t="shared" si="4"/>
        <v>209.7667411557693</v>
      </c>
      <c r="C116" s="109">
        <f>A116*Sheet1!D29</f>
        <v>134.39999999999998</v>
      </c>
      <c r="E116" s="109">
        <f t="shared" si="3"/>
        <v>75.36674115576932</v>
      </c>
      <c r="O116" s="110">
        <f>Sheet1!F67</f>
        <v>0.6008190462035182</v>
      </c>
    </row>
    <row r="117" spans="1:15" ht="12.75">
      <c r="A117">
        <v>11.3</v>
      </c>
      <c r="B117" s="109">
        <f t="shared" si="4"/>
        <v>212.31858400972726</v>
      </c>
      <c r="C117" s="109">
        <f>A117*Sheet1!D29</f>
        <v>135.60000000000002</v>
      </c>
      <c r="E117" s="109">
        <f t="shared" si="3"/>
        <v>76.71858400972725</v>
      </c>
      <c r="O117" s="110">
        <f>Sheet1!F67</f>
        <v>0.6008190462035182</v>
      </c>
    </row>
    <row r="118" spans="1:15" ht="12.75">
      <c r="A118">
        <v>11.4</v>
      </c>
      <c r="B118" s="109">
        <f t="shared" si="4"/>
        <v>214.88244324460925</v>
      </c>
      <c r="C118" s="109">
        <f>A118*Sheet1!D29</f>
        <v>136.8</v>
      </c>
      <c r="E118" s="109">
        <f t="shared" si="3"/>
        <v>78.08244324460924</v>
      </c>
      <c r="O118" s="110">
        <f>Sheet1!F67</f>
        <v>0.6008190462035182</v>
      </c>
    </row>
    <row r="119" spans="1:15" ht="12.75">
      <c r="A119">
        <v>11.5</v>
      </c>
      <c r="B119" s="109">
        <f t="shared" si="4"/>
        <v>217.4583188604153</v>
      </c>
      <c r="C119" s="109">
        <f>A119*Sheet1!D29</f>
        <v>138</v>
      </c>
      <c r="E119" s="109">
        <f t="shared" si="3"/>
        <v>79.45831886041529</v>
      </c>
      <c r="O119" s="110">
        <f>Sheet1!F67</f>
        <v>0.6008190462035182</v>
      </c>
    </row>
    <row r="120" spans="1:15" ht="12.75">
      <c r="A120">
        <v>11.6</v>
      </c>
      <c r="B120" s="109">
        <f t="shared" si="4"/>
        <v>220.0462108571454</v>
      </c>
      <c r="C120" s="109">
        <f>A120*Sheet1!D29</f>
        <v>139.2</v>
      </c>
      <c r="E120" s="109">
        <f t="shared" si="3"/>
        <v>80.84621085714541</v>
      </c>
      <c r="O120" s="110">
        <f>Sheet1!F67</f>
        <v>0.6008190462035182</v>
      </c>
    </row>
    <row r="121" spans="1:15" ht="12.75">
      <c r="A121">
        <v>11.7</v>
      </c>
      <c r="B121" s="109">
        <f t="shared" si="4"/>
        <v>222.64611923479958</v>
      </c>
      <c r="C121" s="109">
        <f>A121*Sheet1!D29</f>
        <v>140.39999999999998</v>
      </c>
      <c r="E121" s="109">
        <f t="shared" si="3"/>
        <v>82.24611923479961</v>
      </c>
      <c r="O121" s="110">
        <f>Sheet1!F67</f>
        <v>0.6008190462035182</v>
      </c>
    </row>
    <row r="122" spans="1:15" ht="12.75">
      <c r="A122">
        <v>11.8</v>
      </c>
      <c r="B122" s="109">
        <f t="shared" si="4"/>
        <v>225.2580439933779</v>
      </c>
      <c r="C122" s="109">
        <f>A122*Sheet1!D29</f>
        <v>141.60000000000002</v>
      </c>
      <c r="E122" s="109">
        <f t="shared" si="3"/>
        <v>83.65804399337789</v>
      </c>
      <c r="O122" s="110">
        <f>Sheet1!F67</f>
        <v>0.6008190462035182</v>
      </c>
    </row>
    <row r="123" spans="1:15" ht="12.75">
      <c r="A123">
        <v>11.9</v>
      </c>
      <c r="B123" s="109">
        <f t="shared" si="4"/>
        <v>227.88198513288023</v>
      </c>
      <c r="C123" s="109">
        <f>A123*Sheet1!D29</f>
        <v>142.8</v>
      </c>
      <c r="E123" s="109">
        <f t="shared" si="3"/>
        <v>85.08198513288022</v>
      </c>
      <c r="O123" s="110">
        <f>Sheet1!F67</f>
        <v>0.6008190462035182</v>
      </c>
    </row>
    <row r="124" spans="1:15" ht="12.75">
      <c r="A124">
        <v>12</v>
      </c>
      <c r="B124" s="109">
        <f t="shared" si="4"/>
        <v>230.51794265330662</v>
      </c>
      <c r="C124" s="109">
        <f>A124*Sheet1!D29</f>
        <v>144</v>
      </c>
      <c r="E124" s="109">
        <f t="shared" si="3"/>
        <v>86.51794265330662</v>
      </c>
      <c r="O124" s="110">
        <f>Sheet1!F67</f>
        <v>0.6008190462035182</v>
      </c>
    </row>
    <row r="125" spans="1:15" ht="12.75">
      <c r="A125">
        <v>12.1</v>
      </c>
      <c r="B125" s="109">
        <f t="shared" si="4"/>
        <v>233.1659165546571</v>
      </c>
      <c r="C125" s="109">
        <f>A125*Sheet1!D29</f>
        <v>145.2</v>
      </c>
      <c r="E125" s="109">
        <f t="shared" si="3"/>
        <v>87.9659165546571</v>
      </c>
      <c r="O125" s="110">
        <f>Sheet1!F67</f>
        <v>0.6008190462035182</v>
      </c>
    </row>
    <row r="126" spans="1:15" ht="12.75">
      <c r="A126">
        <v>12.2</v>
      </c>
      <c r="B126" s="109">
        <f t="shared" si="4"/>
        <v>235.8259068369316</v>
      </c>
      <c r="C126" s="109">
        <f>A126*Sheet1!D29</f>
        <v>146.39999999999998</v>
      </c>
      <c r="E126" s="109">
        <f t="shared" si="3"/>
        <v>89.42590683693163</v>
      </c>
      <c r="O126" s="110">
        <f>Sheet1!F67</f>
        <v>0.6008190462035182</v>
      </c>
    </row>
    <row r="127" spans="1:15" ht="12.75">
      <c r="A127">
        <v>12.3</v>
      </c>
      <c r="B127" s="109">
        <f t="shared" si="4"/>
        <v>238.49791350013032</v>
      </c>
      <c r="C127" s="109">
        <f>A127*Sheet1!D29</f>
        <v>147.60000000000002</v>
      </c>
      <c r="E127" s="109">
        <f t="shared" si="3"/>
        <v>90.89791350013029</v>
      </c>
      <c r="O127" s="110">
        <f>Sheet1!F67</f>
        <v>0.6008190462035182</v>
      </c>
    </row>
    <row r="128" spans="1:15" ht="12.75">
      <c r="A128">
        <v>12.4</v>
      </c>
      <c r="B128" s="109">
        <f t="shared" si="4"/>
        <v>241.181936544253</v>
      </c>
      <c r="C128" s="109">
        <f>A128*Sheet1!D29</f>
        <v>148.8</v>
      </c>
      <c r="E128" s="109">
        <f t="shared" si="3"/>
        <v>92.38193654425298</v>
      </c>
      <c r="O128" s="110">
        <f>Sheet1!F67</f>
        <v>0.6008190462035182</v>
      </c>
    </row>
    <row r="129" spans="1:15" ht="12.75">
      <c r="A129">
        <v>12.5</v>
      </c>
      <c r="B129" s="109">
        <f t="shared" si="4"/>
        <v>243.8779759692997</v>
      </c>
      <c r="C129" s="109">
        <f>A129*Sheet1!D29</f>
        <v>150</v>
      </c>
      <c r="E129" s="109">
        <f t="shared" si="3"/>
        <v>93.87797596929973</v>
      </c>
      <c r="O129" s="110">
        <f>Sheet1!F67</f>
        <v>0.6008190462035182</v>
      </c>
    </row>
    <row r="130" spans="1:15" ht="12.75">
      <c r="A130">
        <v>12.6</v>
      </c>
      <c r="B130" s="109">
        <f t="shared" si="4"/>
        <v>246.58603177527056</v>
      </c>
      <c r="C130" s="109">
        <f>A130*Sheet1!D29</f>
        <v>151.2</v>
      </c>
      <c r="E130" s="109">
        <f t="shared" si="3"/>
        <v>95.38603177527055</v>
      </c>
      <c r="O130" s="110">
        <f>Sheet1!F67</f>
        <v>0.6008190462035182</v>
      </c>
    </row>
    <row r="131" spans="1:15" ht="12.75">
      <c r="A131">
        <v>12.7</v>
      </c>
      <c r="B131" s="109">
        <f t="shared" si="4"/>
        <v>249.30610396216542</v>
      </c>
      <c r="C131" s="109">
        <f>A131*Sheet1!D29</f>
        <v>152.39999999999998</v>
      </c>
      <c r="E131" s="109">
        <f t="shared" si="3"/>
        <v>96.90610396216545</v>
      </c>
      <c r="O131" s="110">
        <f>Sheet1!F67</f>
        <v>0.6008190462035182</v>
      </c>
    </row>
    <row r="132" spans="1:15" ht="12.75">
      <c r="A132">
        <v>12.8</v>
      </c>
      <c r="B132" s="109">
        <f t="shared" si="4"/>
        <v>252.03819252998449</v>
      </c>
      <c r="C132" s="109">
        <f>A132*Sheet1!D29</f>
        <v>153.60000000000002</v>
      </c>
      <c r="E132" s="109">
        <f t="shared" si="3"/>
        <v>98.43819252998445</v>
      </c>
      <c r="O132" s="110">
        <f>Sheet1!F67</f>
        <v>0.6008190462035182</v>
      </c>
    </row>
    <row r="133" spans="1:15" ht="12.75">
      <c r="A133">
        <v>12.9</v>
      </c>
      <c r="B133" s="109">
        <f t="shared" si="4"/>
        <v>254.78229747872746</v>
      </c>
      <c r="C133" s="109">
        <f>A133*Sheet1!D29</f>
        <v>154.8</v>
      </c>
      <c r="E133" s="109">
        <f t="shared" si="3"/>
        <v>99.98229747872746</v>
      </c>
      <c r="O133" s="110">
        <f>Sheet1!F67</f>
        <v>0.6008190462035182</v>
      </c>
    </row>
    <row r="134" spans="1:15" ht="12.75">
      <c r="A134">
        <v>13</v>
      </c>
      <c r="B134" s="109">
        <f t="shared" si="4"/>
        <v>257.53841880839457</v>
      </c>
      <c r="C134" s="109">
        <f>A134*Sheet1!D29</f>
        <v>156</v>
      </c>
      <c r="E134" s="109">
        <f aca="true" t="shared" si="5" ref="E134:E197">(A134*A134)*O134</f>
        <v>101.53841880839458</v>
      </c>
      <c r="O134" s="110">
        <f>Sheet1!F67</f>
        <v>0.6008190462035182</v>
      </c>
    </row>
    <row r="135" spans="1:15" ht="12.75">
      <c r="A135">
        <v>13.1</v>
      </c>
      <c r="B135" s="109">
        <f t="shared" si="4"/>
        <v>260.30655651898576</v>
      </c>
      <c r="C135" s="109">
        <f>A135*Sheet1!D29</f>
        <v>157.2</v>
      </c>
      <c r="E135" s="109">
        <f t="shared" si="5"/>
        <v>103.10655651898576</v>
      </c>
      <c r="O135" s="110">
        <f>Sheet1!F67</f>
        <v>0.6008190462035182</v>
      </c>
    </row>
    <row r="136" spans="1:15" ht="12.75">
      <c r="A136">
        <v>13.2</v>
      </c>
      <c r="B136" s="109">
        <f aca="true" t="shared" si="6" ref="B136:B199">C136+E136</f>
        <v>263.086710610501</v>
      </c>
      <c r="C136" s="109">
        <f>A136*Sheet1!D29</f>
        <v>158.39999999999998</v>
      </c>
      <c r="E136" s="109">
        <f t="shared" si="5"/>
        <v>104.68671061050101</v>
      </c>
      <c r="O136" s="110">
        <f>Sheet1!F67</f>
        <v>0.6008190462035182</v>
      </c>
    </row>
    <row r="137" spans="1:15" ht="12.75">
      <c r="A137">
        <v>13.3</v>
      </c>
      <c r="B137" s="109">
        <f t="shared" si="6"/>
        <v>265.8788810829404</v>
      </c>
      <c r="C137" s="109">
        <f>A137*Sheet1!D29</f>
        <v>159.60000000000002</v>
      </c>
      <c r="E137" s="109">
        <f t="shared" si="5"/>
        <v>106.27888108294034</v>
      </c>
      <c r="O137" s="110">
        <f>Sheet1!F67</f>
        <v>0.6008190462035182</v>
      </c>
    </row>
    <row r="138" spans="1:15" ht="12.75">
      <c r="A138">
        <v>13.4</v>
      </c>
      <c r="B138" s="109">
        <f t="shared" si="6"/>
        <v>268.68306793630376</v>
      </c>
      <c r="C138" s="109">
        <f>A138*Sheet1!D29</f>
        <v>160.8</v>
      </c>
      <c r="E138" s="109">
        <f t="shared" si="5"/>
        <v>107.88306793630373</v>
      </c>
      <c r="O138" s="110">
        <f>Sheet1!F67</f>
        <v>0.6008190462035182</v>
      </c>
    </row>
    <row r="139" spans="1:15" ht="12.75">
      <c r="A139">
        <v>13.5</v>
      </c>
      <c r="B139" s="109">
        <f t="shared" si="6"/>
        <v>271.4992711705912</v>
      </c>
      <c r="C139" s="109">
        <f>A139*Sheet1!D29</f>
        <v>162</v>
      </c>
      <c r="E139" s="109">
        <f t="shared" si="5"/>
        <v>109.4992711705912</v>
      </c>
      <c r="O139" s="110">
        <f>Sheet1!F67</f>
        <v>0.6008190462035182</v>
      </c>
    </row>
    <row r="140" spans="1:15" ht="12.75">
      <c r="A140">
        <v>13.6</v>
      </c>
      <c r="B140" s="109">
        <f t="shared" si="6"/>
        <v>274.3274907858027</v>
      </c>
      <c r="C140" s="109">
        <f>A140*Sheet1!D29</f>
        <v>163.2</v>
      </c>
      <c r="E140" s="109">
        <f t="shared" si="5"/>
        <v>111.12749078580272</v>
      </c>
      <c r="O140" s="110">
        <f>Sheet1!F67</f>
        <v>0.6008190462035182</v>
      </c>
    </row>
    <row r="141" spans="1:15" ht="12.75">
      <c r="A141">
        <v>13.7</v>
      </c>
      <c r="B141" s="109">
        <f t="shared" si="6"/>
        <v>277.1677267819383</v>
      </c>
      <c r="C141" s="109">
        <f>A141*Sheet1!D29</f>
        <v>164.39999999999998</v>
      </c>
      <c r="E141" s="109">
        <f t="shared" si="5"/>
        <v>112.76772678193832</v>
      </c>
      <c r="O141" s="110">
        <f>Sheet1!F67</f>
        <v>0.6008190462035182</v>
      </c>
    </row>
    <row r="142" spans="1:15" ht="12.75">
      <c r="A142">
        <v>13.8</v>
      </c>
      <c r="B142" s="109">
        <f t="shared" si="6"/>
        <v>280.01997915899807</v>
      </c>
      <c r="C142" s="109">
        <f>A142*Sheet1!D29</f>
        <v>165.60000000000002</v>
      </c>
      <c r="E142" s="109">
        <f t="shared" si="5"/>
        <v>114.41997915899803</v>
      </c>
      <c r="O142" s="110">
        <f>Sheet1!F67</f>
        <v>0.6008190462035182</v>
      </c>
    </row>
    <row r="143" spans="1:15" ht="12.75">
      <c r="A143">
        <v>13.9</v>
      </c>
      <c r="B143" s="109">
        <f t="shared" si="6"/>
        <v>282.8842479169818</v>
      </c>
      <c r="C143" s="109">
        <f>A143*Sheet1!D29</f>
        <v>166.8</v>
      </c>
      <c r="E143" s="109">
        <f t="shared" si="5"/>
        <v>116.08424791698177</v>
      </c>
      <c r="O143" s="110">
        <f>Sheet1!F67</f>
        <v>0.6008190462035182</v>
      </c>
    </row>
    <row r="144" spans="1:15" ht="12.75">
      <c r="A144">
        <v>14</v>
      </c>
      <c r="B144" s="109">
        <f t="shared" si="6"/>
        <v>285.7605330558896</v>
      </c>
      <c r="C144" s="109">
        <f>A144*Sheet1!D29</f>
        <v>168</v>
      </c>
      <c r="E144" s="109">
        <f t="shared" si="5"/>
        <v>117.76053305588957</v>
      </c>
      <c r="O144" s="110">
        <f>Sheet1!F67</f>
        <v>0.6008190462035182</v>
      </c>
    </row>
    <row r="145" spans="1:15" ht="12.75">
      <c r="A145">
        <v>14.1</v>
      </c>
      <c r="B145" s="109">
        <f t="shared" si="6"/>
        <v>288.6488345757215</v>
      </c>
      <c r="C145" s="109">
        <f>A145*Sheet1!D29</f>
        <v>169.2</v>
      </c>
      <c r="E145" s="109">
        <f t="shared" si="5"/>
        <v>119.44883457572146</v>
      </c>
      <c r="O145" s="110">
        <f>Sheet1!F67</f>
        <v>0.6008190462035182</v>
      </c>
    </row>
    <row r="146" spans="1:15" ht="12.75">
      <c r="A146">
        <v>14.2</v>
      </c>
      <c r="B146" s="109">
        <f t="shared" si="6"/>
        <v>291.5491524764774</v>
      </c>
      <c r="C146" s="109">
        <f>A146*Sheet1!D29</f>
        <v>170.39999999999998</v>
      </c>
      <c r="E146" s="109">
        <f t="shared" si="5"/>
        <v>121.14915247647741</v>
      </c>
      <c r="O146" s="110">
        <f>Sheet1!F67</f>
        <v>0.6008190462035182</v>
      </c>
    </row>
    <row r="147" spans="1:15" ht="12.75">
      <c r="A147">
        <v>14.3</v>
      </c>
      <c r="B147" s="109">
        <f t="shared" si="6"/>
        <v>294.4614867581575</v>
      </c>
      <c r="C147" s="109">
        <f>A147*Sheet1!D29</f>
        <v>171.60000000000002</v>
      </c>
      <c r="E147" s="109">
        <f t="shared" si="5"/>
        <v>122.86148675815745</v>
      </c>
      <c r="O147" s="110">
        <f>Sheet1!F67</f>
        <v>0.6008190462035182</v>
      </c>
    </row>
    <row r="148" spans="1:15" ht="12.75">
      <c r="A148">
        <v>14.4</v>
      </c>
      <c r="B148" s="109">
        <f t="shared" si="6"/>
        <v>297.38583742076156</v>
      </c>
      <c r="C148" s="109">
        <f>A148*Sheet1!D29</f>
        <v>172.8</v>
      </c>
      <c r="E148" s="109">
        <f t="shared" si="5"/>
        <v>124.58583742076155</v>
      </c>
      <c r="O148" s="110">
        <f>Sheet1!F67</f>
        <v>0.6008190462035182</v>
      </c>
    </row>
    <row r="149" spans="1:15" ht="12.75">
      <c r="A149">
        <v>14.5</v>
      </c>
      <c r="B149" s="109">
        <f t="shared" si="6"/>
        <v>300.3222044642897</v>
      </c>
      <c r="C149" s="109">
        <f>A149*Sheet1!D29</f>
        <v>174</v>
      </c>
      <c r="E149" s="109">
        <f t="shared" si="5"/>
        <v>126.32220446428971</v>
      </c>
      <c r="O149" s="110">
        <f>Sheet1!F67</f>
        <v>0.6008190462035182</v>
      </c>
    </row>
    <row r="150" spans="1:15" ht="12.75">
      <c r="A150">
        <v>14.6</v>
      </c>
      <c r="B150" s="109">
        <f t="shared" si="6"/>
        <v>303.27058788874194</v>
      </c>
      <c r="C150" s="109">
        <f>A150*Sheet1!D29</f>
        <v>175.2</v>
      </c>
      <c r="E150" s="109">
        <f t="shared" si="5"/>
        <v>128.07058788874195</v>
      </c>
      <c r="O150" s="110">
        <f>Sheet1!F67</f>
        <v>0.6008190462035182</v>
      </c>
    </row>
    <row r="151" spans="1:15" ht="12.75">
      <c r="A151">
        <v>14.7</v>
      </c>
      <c r="B151" s="109">
        <f t="shared" si="6"/>
        <v>306.2309876941182</v>
      </c>
      <c r="C151" s="109">
        <f>A151*Sheet1!D29</f>
        <v>176.39999999999998</v>
      </c>
      <c r="E151" s="109">
        <f t="shared" si="5"/>
        <v>129.83098769411825</v>
      </c>
      <c r="O151" s="110">
        <f>Sheet1!F67</f>
        <v>0.6008190462035182</v>
      </c>
    </row>
    <row r="152" spans="1:15" ht="12.75">
      <c r="A152">
        <v>14.8</v>
      </c>
      <c r="B152" s="109">
        <f t="shared" si="6"/>
        <v>309.2034038804187</v>
      </c>
      <c r="C152" s="109">
        <f>A152*Sheet1!D29</f>
        <v>177.60000000000002</v>
      </c>
      <c r="E152" s="109">
        <f t="shared" si="5"/>
        <v>131.60340388041865</v>
      </c>
      <c r="O152" s="110">
        <f>Sheet1!F67</f>
        <v>0.6008190462035182</v>
      </c>
    </row>
    <row r="153" spans="1:15" ht="12.75">
      <c r="A153">
        <v>14.9</v>
      </c>
      <c r="B153" s="109">
        <f t="shared" si="6"/>
        <v>312.1878364476431</v>
      </c>
      <c r="C153" s="109">
        <f>A153*Sheet1!D29</f>
        <v>178.8</v>
      </c>
      <c r="E153" s="109">
        <f t="shared" si="5"/>
        <v>133.38783644764308</v>
      </c>
      <c r="O153" s="110">
        <f>Sheet1!F67</f>
        <v>0.6008190462035182</v>
      </c>
    </row>
    <row r="154" spans="1:15" ht="12.75">
      <c r="A154">
        <v>15</v>
      </c>
      <c r="B154" s="109">
        <f t="shared" si="6"/>
        <v>315.18428539579156</v>
      </c>
      <c r="C154" s="109">
        <f>A154*Sheet1!D29</f>
        <v>180</v>
      </c>
      <c r="E154" s="109">
        <f t="shared" si="5"/>
        <v>135.1842853957916</v>
      </c>
      <c r="O154" s="110">
        <f>Sheet1!F67</f>
        <v>0.6008190462035182</v>
      </c>
    </row>
    <row r="155" spans="1:15" ht="12.75">
      <c r="A155">
        <v>15.1</v>
      </c>
      <c r="B155" s="109">
        <f t="shared" si="6"/>
        <v>318.19275072486414</v>
      </c>
      <c r="C155" s="109">
        <f>A155*Sheet1!D29</f>
        <v>181.2</v>
      </c>
      <c r="E155" s="109">
        <f t="shared" si="5"/>
        <v>136.99275072486418</v>
      </c>
      <c r="O155" s="110">
        <f>Sheet1!F67</f>
        <v>0.6008190462035182</v>
      </c>
    </row>
    <row r="156" spans="1:15" ht="12.75">
      <c r="A156">
        <v>15.2</v>
      </c>
      <c r="B156" s="109">
        <f t="shared" si="6"/>
        <v>321.21323243486086</v>
      </c>
      <c r="C156" s="109">
        <f>A156*Sheet1!D29</f>
        <v>182.39999999999998</v>
      </c>
      <c r="E156" s="109">
        <f t="shared" si="5"/>
        <v>138.81323243486085</v>
      </c>
      <c r="O156" s="110">
        <f>Sheet1!F67</f>
        <v>0.6008190462035182</v>
      </c>
    </row>
    <row r="157" spans="1:15" ht="12.75">
      <c r="A157">
        <v>15.3</v>
      </c>
      <c r="B157" s="109">
        <f t="shared" si="6"/>
        <v>324.2457305257816</v>
      </c>
      <c r="C157" s="109">
        <f>A157*Sheet1!D29</f>
        <v>183.60000000000002</v>
      </c>
      <c r="E157" s="109">
        <f t="shared" si="5"/>
        <v>140.6457305257816</v>
      </c>
      <c r="O157" s="110">
        <f>Sheet1!F67</f>
        <v>0.6008190462035182</v>
      </c>
    </row>
    <row r="158" spans="1:15" ht="12.75">
      <c r="A158">
        <v>15.4</v>
      </c>
      <c r="B158" s="109">
        <f t="shared" si="6"/>
        <v>327.2902449976264</v>
      </c>
      <c r="C158" s="109">
        <f>A158*Sheet1!D29</f>
        <v>184.8</v>
      </c>
      <c r="E158" s="109">
        <f t="shared" si="5"/>
        <v>142.4902449976264</v>
      </c>
      <c r="O158" s="110">
        <f>Sheet1!F67</f>
        <v>0.6008190462035182</v>
      </c>
    </row>
    <row r="159" spans="1:15" ht="12.75">
      <c r="A159">
        <v>15.5</v>
      </c>
      <c r="B159" s="109">
        <f t="shared" si="6"/>
        <v>330.34677585039526</v>
      </c>
      <c r="C159" s="109">
        <f>A159*Sheet1!D29</f>
        <v>186</v>
      </c>
      <c r="E159" s="109">
        <f t="shared" si="5"/>
        <v>144.34677585039526</v>
      </c>
      <c r="O159" s="110">
        <f>Sheet1!F67</f>
        <v>0.6008190462035182</v>
      </c>
    </row>
    <row r="160" spans="1:15" ht="12.75">
      <c r="A160">
        <v>15.6</v>
      </c>
      <c r="B160" s="109">
        <f t="shared" si="6"/>
        <v>333.4153230840882</v>
      </c>
      <c r="C160" s="109">
        <f>A160*Sheet1!D29</f>
        <v>187.2</v>
      </c>
      <c r="E160" s="109">
        <f t="shared" si="5"/>
        <v>146.2153230840882</v>
      </c>
      <c r="O160" s="110">
        <f>Sheet1!F67</f>
        <v>0.6008190462035182</v>
      </c>
    </row>
    <row r="161" spans="1:15" ht="12.75">
      <c r="A161">
        <v>15.7</v>
      </c>
      <c r="B161" s="109">
        <f t="shared" si="6"/>
        <v>336.49588669870514</v>
      </c>
      <c r="C161" s="109">
        <f>A161*Sheet1!D29</f>
        <v>188.39999999999998</v>
      </c>
      <c r="E161" s="109">
        <f t="shared" si="5"/>
        <v>148.0958866987052</v>
      </c>
      <c r="O161" s="110">
        <f>Sheet1!F67</f>
        <v>0.6008190462035182</v>
      </c>
    </row>
    <row r="162" spans="1:15" ht="12.75">
      <c r="A162">
        <v>15.8</v>
      </c>
      <c r="B162" s="109">
        <f t="shared" si="6"/>
        <v>339.58846669424634</v>
      </c>
      <c r="C162" s="109">
        <f>A162*Sheet1!D29</f>
        <v>189.60000000000002</v>
      </c>
      <c r="E162" s="109">
        <f t="shared" si="5"/>
        <v>149.9884666942463</v>
      </c>
      <c r="O162" s="110">
        <f>Sheet1!F67</f>
        <v>0.6008190462035182</v>
      </c>
    </row>
    <row r="163" spans="1:15" ht="12.75">
      <c r="A163">
        <v>15.9</v>
      </c>
      <c r="B163" s="109">
        <f t="shared" si="6"/>
        <v>342.69306307071145</v>
      </c>
      <c r="C163" s="109">
        <f>A163*Sheet1!D29</f>
        <v>190.8</v>
      </c>
      <c r="E163" s="109">
        <f t="shared" si="5"/>
        <v>151.89306307071143</v>
      </c>
      <c r="O163" s="110">
        <f>Sheet1!F67</f>
        <v>0.6008190462035182</v>
      </c>
    </row>
    <row r="164" spans="1:15" ht="12.75">
      <c r="A164">
        <v>16</v>
      </c>
      <c r="B164" s="109">
        <f t="shared" si="6"/>
        <v>345.8096758281007</v>
      </c>
      <c r="C164" s="109">
        <f>A164*Sheet1!D29</f>
        <v>192</v>
      </c>
      <c r="E164" s="109">
        <f t="shared" si="5"/>
        <v>153.80967582810067</v>
      </c>
      <c r="O164" s="110">
        <f>Sheet1!F67</f>
        <v>0.6008190462035182</v>
      </c>
    </row>
    <row r="165" spans="1:15" ht="12.75">
      <c r="A165">
        <v>16.1</v>
      </c>
      <c r="B165" s="109">
        <f t="shared" si="6"/>
        <v>348.93830496641397</v>
      </c>
      <c r="C165" s="109">
        <f>A165*Sheet1!D29</f>
        <v>193.20000000000002</v>
      </c>
      <c r="E165" s="109">
        <f t="shared" si="5"/>
        <v>155.73830496641398</v>
      </c>
      <c r="O165" s="110">
        <f>Sheet1!F67</f>
        <v>0.6008190462035182</v>
      </c>
    </row>
    <row r="166" spans="1:15" ht="12.75">
      <c r="A166">
        <v>16.2</v>
      </c>
      <c r="B166" s="109">
        <f t="shared" si="6"/>
        <v>352.07895048565126</v>
      </c>
      <c r="C166" s="109">
        <f>A166*Sheet1!D29</f>
        <v>194.39999999999998</v>
      </c>
      <c r="E166" s="109">
        <f t="shared" si="5"/>
        <v>157.6789504856513</v>
      </c>
      <c r="O166" s="110">
        <f>Sheet1!F67</f>
        <v>0.6008190462035182</v>
      </c>
    </row>
    <row r="167" spans="1:15" ht="12.75">
      <c r="A167">
        <v>16.3</v>
      </c>
      <c r="B167" s="109">
        <f t="shared" si="6"/>
        <v>355.2316123858128</v>
      </c>
      <c r="C167" s="109">
        <f>A167*Sheet1!D29</f>
        <v>195.60000000000002</v>
      </c>
      <c r="E167" s="109">
        <f t="shared" si="5"/>
        <v>159.63161238581276</v>
      </c>
      <c r="O167" s="110">
        <f>Sheet1!F67</f>
        <v>0.6008190462035182</v>
      </c>
    </row>
    <row r="168" spans="1:15" ht="12.75">
      <c r="A168">
        <v>16.4</v>
      </c>
      <c r="B168" s="109">
        <f t="shared" si="6"/>
        <v>358.39629066689827</v>
      </c>
      <c r="C168" s="109">
        <f>A168*Sheet1!D29</f>
        <v>196.79999999999998</v>
      </c>
      <c r="E168" s="109">
        <f t="shared" si="5"/>
        <v>161.59629066689826</v>
      </c>
      <c r="O168" s="110">
        <f>Sheet1!F67</f>
        <v>0.6008190462035182</v>
      </c>
    </row>
    <row r="169" spans="1:15" ht="12.75">
      <c r="A169">
        <v>16.5</v>
      </c>
      <c r="B169" s="109">
        <f t="shared" si="6"/>
        <v>361.57298532890786</v>
      </c>
      <c r="C169" s="109">
        <f>A169*Sheet1!D29</f>
        <v>198</v>
      </c>
      <c r="E169" s="109">
        <f t="shared" si="5"/>
        <v>163.57298532890783</v>
      </c>
      <c r="O169" s="110">
        <f>Sheet1!F67</f>
        <v>0.6008190462035182</v>
      </c>
    </row>
    <row r="170" spans="1:15" ht="12.75">
      <c r="A170">
        <v>16.6</v>
      </c>
      <c r="B170" s="109">
        <f t="shared" si="6"/>
        <v>364.76169637184154</v>
      </c>
      <c r="C170" s="109">
        <f>A170*Sheet1!D29</f>
        <v>199.20000000000002</v>
      </c>
      <c r="E170" s="109">
        <f t="shared" si="5"/>
        <v>165.56169637184152</v>
      </c>
      <c r="O170" s="110">
        <f>Sheet1!F67</f>
        <v>0.6008190462035182</v>
      </c>
    </row>
    <row r="171" spans="1:15" ht="12.75">
      <c r="A171">
        <v>16.7</v>
      </c>
      <c r="B171" s="109">
        <f t="shared" si="6"/>
        <v>367.9624237956992</v>
      </c>
      <c r="C171" s="109">
        <f>A171*Sheet1!D29</f>
        <v>200.39999999999998</v>
      </c>
      <c r="E171" s="109">
        <f t="shared" si="5"/>
        <v>167.5624237956992</v>
      </c>
      <c r="O171" s="110">
        <f>Sheet1!F67</f>
        <v>0.6008190462035182</v>
      </c>
    </row>
    <row r="172" spans="1:15" ht="12.75">
      <c r="A172">
        <v>16.8</v>
      </c>
      <c r="B172" s="109">
        <f t="shared" si="6"/>
        <v>371.175167600481</v>
      </c>
      <c r="C172" s="109">
        <f>A172*Sheet1!D29</f>
        <v>201.60000000000002</v>
      </c>
      <c r="E172" s="109">
        <f t="shared" si="5"/>
        <v>169.575167600481</v>
      </c>
      <c r="O172" s="110">
        <f>Sheet1!F67</f>
        <v>0.6008190462035182</v>
      </c>
    </row>
    <row r="173" spans="1:15" ht="12.75">
      <c r="A173">
        <v>16.9</v>
      </c>
      <c r="B173" s="109">
        <f t="shared" si="6"/>
        <v>374.3999277861868</v>
      </c>
      <c r="C173" s="109">
        <f>A173*Sheet1!D29</f>
        <v>202.79999999999998</v>
      </c>
      <c r="E173" s="109">
        <f t="shared" si="5"/>
        <v>171.5999277861868</v>
      </c>
      <c r="O173" s="110">
        <f>Sheet1!F67</f>
        <v>0.6008190462035182</v>
      </c>
    </row>
    <row r="174" spans="1:15" ht="12.75">
      <c r="A174">
        <v>17</v>
      </c>
      <c r="B174" s="109">
        <f t="shared" si="6"/>
        <v>377.63670435281676</v>
      </c>
      <c r="C174" s="109">
        <f>A174*Sheet1!D29</f>
        <v>204</v>
      </c>
      <c r="E174" s="109">
        <f t="shared" si="5"/>
        <v>173.63670435281676</v>
      </c>
      <c r="O174" s="110">
        <f>Sheet1!F67</f>
        <v>0.6008190462035182</v>
      </c>
    </row>
    <row r="175" spans="1:15" ht="12.75">
      <c r="A175">
        <v>17.1</v>
      </c>
      <c r="B175" s="109">
        <f t="shared" si="6"/>
        <v>380.8854973003708</v>
      </c>
      <c r="C175" s="109">
        <f>A175*Sheet1!D29</f>
        <v>205.20000000000002</v>
      </c>
      <c r="E175" s="109">
        <f t="shared" si="5"/>
        <v>175.68549730037077</v>
      </c>
      <c r="O175" s="110">
        <f>Sheet1!F67</f>
        <v>0.6008190462035182</v>
      </c>
    </row>
    <row r="176" spans="1:15" ht="12.75">
      <c r="A176">
        <v>17.2</v>
      </c>
      <c r="B176" s="109">
        <f t="shared" si="6"/>
        <v>384.14630662884883</v>
      </c>
      <c r="C176" s="109">
        <f>A176*Sheet1!D29</f>
        <v>206.39999999999998</v>
      </c>
      <c r="E176" s="109">
        <f t="shared" si="5"/>
        <v>177.74630662884883</v>
      </c>
      <c r="O176" s="110">
        <f>Sheet1!F67</f>
        <v>0.6008190462035182</v>
      </c>
    </row>
    <row r="177" spans="1:15" ht="12.75">
      <c r="A177">
        <v>17.3</v>
      </c>
      <c r="B177" s="109">
        <f t="shared" si="6"/>
        <v>387.419132338251</v>
      </c>
      <c r="C177" s="109">
        <f>A177*Sheet1!D29</f>
        <v>207.60000000000002</v>
      </c>
      <c r="E177" s="109">
        <f t="shared" si="5"/>
        <v>179.819132338251</v>
      </c>
      <c r="O177" s="110">
        <f>Sheet1!F67</f>
        <v>0.6008190462035182</v>
      </c>
    </row>
    <row r="178" spans="1:15" ht="12.75">
      <c r="A178">
        <v>17.4</v>
      </c>
      <c r="B178" s="109">
        <f t="shared" si="6"/>
        <v>390.7039744285771</v>
      </c>
      <c r="C178" s="109">
        <f>A178*Sheet1!D29</f>
        <v>208.79999999999998</v>
      </c>
      <c r="E178" s="109">
        <f t="shared" si="5"/>
        <v>181.90397442857713</v>
      </c>
      <c r="O178" s="110">
        <f>Sheet1!F67</f>
        <v>0.6008190462035182</v>
      </c>
    </row>
    <row r="179" spans="1:15" ht="12.75">
      <c r="A179">
        <v>17.5</v>
      </c>
      <c r="B179" s="109">
        <f t="shared" si="6"/>
        <v>394.00083289982746</v>
      </c>
      <c r="C179" s="109">
        <f>A179*Sheet1!D29</f>
        <v>210</v>
      </c>
      <c r="E179" s="109">
        <f t="shared" si="5"/>
        <v>184.00083289982746</v>
      </c>
      <c r="O179" s="110">
        <f>Sheet1!F67</f>
        <v>0.6008190462035182</v>
      </c>
    </row>
    <row r="180" spans="1:15" ht="12.75">
      <c r="A180">
        <v>17.6</v>
      </c>
      <c r="B180" s="109">
        <f t="shared" si="6"/>
        <v>397.3097077520018</v>
      </c>
      <c r="C180" s="109">
        <f>A180*Sheet1!D29</f>
        <v>211.20000000000002</v>
      </c>
      <c r="E180" s="109">
        <f t="shared" si="5"/>
        <v>186.10970775200184</v>
      </c>
      <c r="O180" s="110">
        <f>Sheet1!F67</f>
        <v>0.6008190462035182</v>
      </c>
    </row>
    <row r="181" spans="1:15" ht="12.75">
      <c r="A181">
        <v>17.7</v>
      </c>
      <c r="B181" s="109">
        <f t="shared" si="6"/>
        <v>400.63059898510016</v>
      </c>
      <c r="C181" s="109">
        <f>A181*Sheet1!D29</f>
        <v>212.39999999999998</v>
      </c>
      <c r="E181" s="109">
        <f t="shared" si="5"/>
        <v>188.23059898510022</v>
      </c>
      <c r="O181" s="110">
        <f>Sheet1!F67</f>
        <v>0.6008190462035182</v>
      </c>
    </row>
    <row r="182" spans="1:15" ht="12.75">
      <c r="A182">
        <v>17.8</v>
      </c>
      <c r="B182" s="109">
        <f t="shared" si="6"/>
        <v>403.96350659912275</v>
      </c>
      <c r="C182" s="109">
        <f>A182*Sheet1!D29</f>
        <v>213.60000000000002</v>
      </c>
      <c r="E182" s="109">
        <f t="shared" si="5"/>
        <v>190.36350659912273</v>
      </c>
      <c r="O182" s="110">
        <f>Sheet1!F67</f>
        <v>0.6008190462035182</v>
      </c>
    </row>
    <row r="183" spans="1:15" ht="12.75">
      <c r="A183">
        <v>17.9</v>
      </c>
      <c r="B183" s="109">
        <f t="shared" si="6"/>
        <v>407.30843059406925</v>
      </c>
      <c r="C183" s="109">
        <f>A183*Sheet1!D29</f>
        <v>214.79999999999998</v>
      </c>
      <c r="E183" s="109">
        <f t="shared" si="5"/>
        <v>192.50843059406927</v>
      </c>
      <c r="O183" s="110">
        <f>Sheet1!F67</f>
        <v>0.6008190462035182</v>
      </c>
    </row>
    <row r="184" spans="1:15" ht="12.75">
      <c r="A184">
        <v>18</v>
      </c>
      <c r="B184" s="109">
        <f t="shared" si="6"/>
        <v>410.6653709699399</v>
      </c>
      <c r="C184" s="109">
        <f>A184*Sheet1!D29</f>
        <v>216</v>
      </c>
      <c r="E184" s="109">
        <f t="shared" si="5"/>
        <v>194.66537096993991</v>
      </c>
      <c r="O184" s="110">
        <f>Sheet1!F67</f>
        <v>0.6008190462035182</v>
      </c>
    </row>
    <row r="185" spans="1:15" ht="12.75">
      <c r="A185">
        <v>18.1</v>
      </c>
      <c r="B185" s="109">
        <f t="shared" si="6"/>
        <v>414.03432772673466</v>
      </c>
      <c r="C185" s="109">
        <f>A185*Sheet1!D29</f>
        <v>217.20000000000002</v>
      </c>
      <c r="E185" s="109">
        <f t="shared" si="5"/>
        <v>196.83432772673464</v>
      </c>
      <c r="O185" s="110">
        <f>Sheet1!F67</f>
        <v>0.6008190462035182</v>
      </c>
    </row>
    <row r="186" spans="1:15" ht="12.75">
      <c r="A186">
        <v>18.2</v>
      </c>
      <c r="B186" s="109">
        <f t="shared" si="6"/>
        <v>417.41530086445334</v>
      </c>
      <c r="C186" s="109">
        <f>A186*Sheet1!D29</f>
        <v>218.39999999999998</v>
      </c>
      <c r="E186" s="109">
        <f t="shared" si="5"/>
        <v>199.01530086445334</v>
      </c>
      <c r="O186" s="110">
        <f>Sheet1!F67</f>
        <v>0.6008190462035182</v>
      </c>
    </row>
    <row r="187" spans="1:15" ht="12.75">
      <c r="A187">
        <v>18.3</v>
      </c>
      <c r="B187" s="109">
        <f t="shared" si="6"/>
        <v>420.8082903830963</v>
      </c>
      <c r="C187" s="109">
        <f>A187*Sheet1!D29</f>
        <v>219.60000000000002</v>
      </c>
      <c r="E187" s="109">
        <f t="shared" si="5"/>
        <v>201.20829038309626</v>
      </c>
      <c r="O187" s="110">
        <f>Sheet1!F67</f>
        <v>0.6008190462035182</v>
      </c>
    </row>
    <row r="188" spans="1:15" ht="12.75">
      <c r="A188">
        <v>18.4</v>
      </c>
      <c r="B188" s="109">
        <f t="shared" si="6"/>
        <v>424.2132962826631</v>
      </c>
      <c r="C188" s="109">
        <f>A188*Sheet1!D29</f>
        <v>220.79999999999998</v>
      </c>
      <c r="E188" s="109">
        <f t="shared" si="5"/>
        <v>203.4132962826631</v>
      </c>
      <c r="O188" s="110">
        <f>Sheet1!F67</f>
        <v>0.6008190462035182</v>
      </c>
    </row>
    <row r="189" spans="1:15" ht="12.75">
      <c r="A189">
        <v>18.5</v>
      </c>
      <c r="B189" s="109">
        <f t="shared" si="6"/>
        <v>427.6303185631541</v>
      </c>
      <c r="C189" s="109">
        <f>A189*Sheet1!D29</f>
        <v>222</v>
      </c>
      <c r="E189" s="109">
        <f t="shared" si="5"/>
        <v>205.6303185631541</v>
      </c>
      <c r="O189" s="110">
        <f>Sheet1!F67</f>
        <v>0.6008190462035182</v>
      </c>
    </row>
    <row r="190" spans="1:15" ht="12.75">
      <c r="A190">
        <v>18.6</v>
      </c>
      <c r="B190" s="109">
        <f t="shared" si="6"/>
        <v>431.0593572245692</v>
      </c>
      <c r="C190" s="109">
        <f>A190*Sheet1!D29</f>
        <v>223.20000000000002</v>
      </c>
      <c r="E190" s="109">
        <f t="shared" si="5"/>
        <v>207.85935722456918</v>
      </c>
      <c r="O190" s="110">
        <f>Sheet1!F67</f>
        <v>0.6008190462035182</v>
      </c>
    </row>
    <row r="191" spans="1:15" ht="12.75">
      <c r="A191">
        <v>18.7</v>
      </c>
      <c r="B191" s="109">
        <f t="shared" si="6"/>
        <v>434.50041226690826</v>
      </c>
      <c r="C191" s="109">
        <f>A191*Sheet1!D29</f>
        <v>224.39999999999998</v>
      </c>
      <c r="E191" s="109">
        <f t="shared" si="5"/>
        <v>210.10041226690828</v>
      </c>
      <c r="O191" s="110">
        <f>Sheet1!F67</f>
        <v>0.6008190462035182</v>
      </c>
    </row>
    <row r="192" spans="1:15" ht="12.75">
      <c r="A192">
        <v>18.8</v>
      </c>
      <c r="B192" s="109">
        <f t="shared" si="6"/>
        <v>437.95348369017154</v>
      </c>
      <c r="C192" s="109">
        <f>A192*Sheet1!D29</f>
        <v>225.60000000000002</v>
      </c>
      <c r="E192" s="109">
        <f t="shared" si="5"/>
        <v>212.35348369017152</v>
      </c>
      <c r="O192" s="110">
        <f>Sheet1!F67</f>
        <v>0.6008190462035182</v>
      </c>
    </row>
    <row r="193" spans="1:15" ht="12.75">
      <c r="A193">
        <v>18.9</v>
      </c>
      <c r="B193" s="109">
        <f t="shared" si="6"/>
        <v>441.4185714943587</v>
      </c>
      <c r="C193" s="109">
        <f>A193*Sheet1!D29</f>
        <v>226.79999999999998</v>
      </c>
      <c r="E193" s="109">
        <f t="shared" si="5"/>
        <v>214.6185714943587</v>
      </c>
      <c r="O193" s="110">
        <f>Sheet1!F67</f>
        <v>0.6008190462035182</v>
      </c>
    </row>
    <row r="194" spans="1:15" ht="12.75">
      <c r="A194">
        <v>19</v>
      </c>
      <c r="B194" s="109">
        <f t="shared" si="6"/>
        <v>444.89567567947006</v>
      </c>
      <c r="C194" s="109">
        <f>A194*Sheet1!D29</f>
        <v>228</v>
      </c>
      <c r="E194" s="109">
        <f t="shared" si="5"/>
        <v>216.8956756794701</v>
      </c>
      <c r="O194" s="110">
        <f>Sheet1!F67</f>
        <v>0.6008190462035182</v>
      </c>
    </row>
    <row r="195" spans="1:15" ht="12.75">
      <c r="A195">
        <v>19.1</v>
      </c>
      <c r="B195" s="109">
        <f t="shared" si="6"/>
        <v>448.3847962455055</v>
      </c>
      <c r="C195" s="109">
        <f>A195*Sheet1!D29</f>
        <v>229.20000000000002</v>
      </c>
      <c r="E195" s="109">
        <f t="shared" si="5"/>
        <v>219.1847962455055</v>
      </c>
      <c r="O195" s="110">
        <f>Sheet1!F67</f>
        <v>0.6008190462035182</v>
      </c>
    </row>
    <row r="196" spans="1:15" ht="12.75">
      <c r="A196">
        <v>19.2</v>
      </c>
      <c r="B196" s="109">
        <f t="shared" si="6"/>
        <v>451.8859331924649</v>
      </c>
      <c r="C196" s="109">
        <f>A196*Sheet1!D29</f>
        <v>230.39999999999998</v>
      </c>
      <c r="E196" s="109">
        <f t="shared" si="5"/>
        <v>221.48593319246496</v>
      </c>
      <c r="O196" s="110">
        <f>Sheet1!F67</f>
        <v>0.6008190462035182</v>
      </c>
    </row>
    <row r="197" spans="1:15" ht="12.75">
      <c r="A197">
        <v>19.3</v>
      </c>
      <c r="B197" s="109">
        <f t="shared" si="6"/>
        <v>455.39908652034853</v>
      </c>
      <c r="C197" s="109">
        <f>A197*Sheet1!D29</f>
        <v>231.60000000000002</v>
      </c>
      <c r="E197" s="109">
        <f t="shared" si="5"/>
        <v>223.7990865203485</v>
      </c>
      <c r="O197" s="110">
        <f>Sheet1!F67</f>
        <v>0.6008190462035182</v>
      </c>
    </row>
    <row r="198" spans="1:15" ht="12.75">
      <c r="A198">
        <v>19.4</v>
      </c>
      <c r="B198" s="109">
        <f t="shared" si="6"/>
        <v>458.9242562291561</v>
      </c>
      <c r="C198" s="109">
        <f>A198*Sheet1!D29</f>
        <v>232.79999999999998</v>
      </c>
      <c r="E198" s="109">
        <f aca="true" t="shared" si="7" ref="E198:E261">(A198*A198)*O198</f>
        <v>226.1242562291561</v>
      </c>
      <c r="O198" s="110">
        <f>Sheet1!F67</f>
        <v>0.6008190462035182</v>
      </c>
    </row>
    <row r="199" spans="1:15" ht="12.75">
      <c r="A199">
        <v>19.5</v>
      </c>
      <c r="B199" s="109">
        <f t="shared" si="6"/>
        <v>462.4614423188878</v>
      </c>
      <c r="C199" s="109">
        <f>A199*Sheet1!D29</f>
        <v>234</v>
      </c>
      <c r="E199" s="109">
        <f t="shared" si="7"/>
        <v>228.4614423188878</v>
      </c>
      <c r="O199" s="110">
        <f>Sheet1!F67</f>
        <v>0.6008190462035182</v>
      </c>
    </row>
    <row r="200" spans="1:15" ht="12.75">
      <c r="A200">
        <v>19.6</v>
      </c>
      <c r="B200" s="109">
        <f aca="true" t="shared" si="8" ref="B200:B263">C200+E200</f>
        <v>466.0106447895436</v>
      </c>
      <c r="C200" s="109">
        <f>A200*Sheet1!D29</f>
        <v>235.20000000000002</v>
      </c>
      <c r="E200" s="109">
        <f t="shared" si="7"/>
        <v>230.8106447895436</v>
      </c>
      <c r="O200" s="110">
        <f>Sheet1!F67</f>
        <v>0.6008190462035182</v>
      </c>
    </row>
    <row r="201" spans="1:15" ht="12.75">
      <c r="A201">
        <v>19.7</v>
      </c>
      <c r="B201" s="109">
        <f t="shared" si="8"/>
        <v>469.57186364112334</v>
      </c>
      <c r="C201" s="109">
        <f>A201*Sheet1!D29</f>
        <v>236.39999999999998</v>
      </c>
      <c r="E201" s="109">
        <f t="shared" si="7"/>
        <v>233.17186364112337</v>
      </c>
      <c r="O201" s="110">
        <f>Sheet1!F67</f>
        <v>0.6008190462035182</v>
      </c>
    </row>
    <row r="202" spans="1:15" ht="12.75">
      <c r="A202">
        <v>19.8</v>
      </c>
      <c r="B202" s="109">
        <f t="shared" si="8"/>
        <v>473.1450988736273</v>
      </c>
      <c r="C202" s="109">
        <f>A202*Sheet1!D29</f>
        <v>237.60000000000002</v>
      </c>
      <c r="E202" s="109">
        <f t="shared" si="7"/>
        <v>235.5450988736273</v>
      </c>
      <c r="O202" s="110">
        <f>Sheet1!F67</f>
        <v>0.6008190462035182</v>
      </c>
    </row>
    <row r="203" spans="1:15" ht="12.75">
      <c r="A203">
        <v>19.9</v>
      </c>
      <c r="B203" s="109">
        <f t="shared" si="8"/>
        <v>476.7303504870552</v>
      </c>
      <c r="C203" s="109">
        <f>A203*Sheet1!D29</f>
        <v>238.79999999999998</v>
      </c>
      <c r="E203" s="109">
        <f t="shared" si="7"/>
        <v>237.93035048705522</v>
      </c>
      <c r="O203" s="110">
        <f>Sheet1!F67</f>
        <v>0.6008190462035182</v>
      </c>
    </row>
    <row r="204" spans="1:15" ht="12.75">
      <c r="A204">
        <v>20</v>
      </c>
      <c r="B204" s="109">
        <f t="shared" si="8"/>
        <v>480.3276184814073</v>
      </c>
      <c r="C204" s="109">
        <f>A204*Sheet1!D29</f>
        <v>240</v>
      </c>
      <c r="E204" s="109">
        <f t="shared" si="7"/>
        <v>240.32761848140728</v>
      </c>
      <c r="O204" s="110">
        <f>Sheet1!F67</f>
        <v>0.6008190462035182</v>
      </c>
    </row>
    <row r="205" spans="1:15" ht="12.75">
      <c r="A205">
        <v>20.5</v>
      </c>
      <c r="B205" s="109">
        <f t="shared" si="8"/>
        <v>498.49420416702856</v>
      </c>
      <c r="C205" s="109">
        <f>A205*Sheet1!D29</f>
        <v>246</v>
      </c>
      <c r="E205" s="109">
        <f t="shared" si="7"/>
        <v>252.49420416702853</v>
      </c>
      <c r="O205" s="110">
        <f>Sheet1!F67</f>
        <v>0.6008190462035182</v>
      </c>
    </row>
    <row r="206" spans="1:15" ht="12.75">
      <c r="A206">
        <v>21</v>
      </c>
      <c r="B206" s="109">
        <f t="shared" si="8"/>
        <v>516.9611993757516</v>
      </c>
      <c r="C206" s="109">
        <f>A206*Sheet1!D29</f>
        <v>252</v>
      </c>
      <c r="E206" s="109">
        <f t="shared" si="7"/>
        <v>264.96119937575156</v>
      </c>
      <c r="O206" s="110">
        <f>Sheet1!F67</f>
        <v>0.6008190462035182</v>
      </c>
    </row>
    <row r="207" spans="1:15" ht="12.75">
      <c r="A207">
        <v>21.5</v>
      </c>
      <c r="B207" s="109">
        <f t="shared" si="8"/>
        <v>535.7286041075763</v>
      </c>
      <c r="C207" s="109">
        <f>A207*Sheet1!D29</f>
        <v>258</v>
      </c>
      <c r="E207" s="109">
        <f t="shared" si="7"/>
        <v>277.7286041075763</v>
      </c>
      <c r="O207" s="110">
        <f>Sheet1!F67</f>
        <v>0.6008190462035182</v>
      </c>
    </row>
    <row r="208" spans="1:15" ht="12.75">
      <c r="A208">
        <v>22</v>
      </c>
      <c r="B208" s="109">
        <f t="shared" si="8"/>
        <v>554.7964183625029</v>
      </c>
      <c r="C208" s="109">
        <f>A208*Sheet1!D29</f>
        <v>264</v>
      </c>
      <c r="E208" s="109">
        <f t="shared" si="7"/>
        <v>290.79641836250283</v>
      </c>
      <c r="O208" s="110">
        <f>Sheet1!F67</f>
        <v>0.6008190462035182</v>
      </c>
    </row>
    <row r="209" spans="1:15" ht="12.75">
      <c r="A209">
        <v>22.5</v>
      </c>
      <c r="B209" s="109">
        <f t="shared" si="8"/>
        <v>574.1646421405311</v>
      </c>
      <c r="C209" s="109">
        <f>A209*Sheet1!D29</f>
        <v>270</v>
      </c>
      <c r="E209" s="109">
        <f t="shared" si="7"/>
        <v>304.1646421405311</v>
      </c>
      <c r="O209" s="110">
        <f>Sheet1!F67</f>
        <v>0.6008190462035182</v>
      </c>
    </row>
    <row r="210" spans="1:15" ht="12.75">
      <c r="A210">
        <v>23</v>
      </c>
      <c r="B210" s="109">
        <f t="shared" si="8"/>
        <v>593.8332754416612</v>
      </c>
      <c r="C210" s="109">
        <f>A210*Sheet1!D29</f>
        <v>276</v>
      </c>
      <c r="E210" s="109">
        <f t="shared" si="7"/>
        <v>317.83327544166116</v>
      </c>
      <c r="O210" s="110">
        <f>Sheet1!F67</f>
        <v>0.6008190462035182</v>
      </c>
    </row>
    <row r="211" spans="1:15" ht="12.75">
      <c r="A211">
        <v>23.5</v>
      </c>
      <c r="B211" s="109">
        <f t="shared" si="8"/>
        <v>613.802318265893</v>
      </c>
      <c r="C211" s="109">
        <f>A211*Sheet1!D29</f>
        <v>282</v>
      </c>
      <c r="E211" s="109">
        <f t="shared" si="7"/>
        <v>331.80231826589295</v>
      </c>
      <c r="O211" s="110">
        <f>Sheet1!F67</f>
        <v>0.6008190462035182</v>
      </c>
    </row>
    <row r="212" spans="1:15" ht="12.75">
      <c r="A212">
        <v>24</v>
      </c>
      <c r="B212" s="109">
        <f t="shared" si="8"/>
        <v>634.0717706132265</v>
      </c>
      <c r="C212" s="109">
        <f>A212*Sheet1!D29</f>
        <v>288</v>
      </c>
      <c r="E212" s="109">
        <f t="shared" si="7"/>
        <v>346.0717706132265</v>
      </c>
      <c r="O212" s="110">
        <f>Sheet1!F67</f>
        <v>0.6008190462035182</v>
      </c>
    </row>
    <row r="213" spans="1:15" ht="12.75">
      <c r="A213">
        <v>24.5</v>
      </c>
      <c r="B213" s="109">
        <f t="shared" si="8"/>
        <v>654.6416324836619</v>
      </c>
      <c r="C213" s="109">
        <f>A213*Sheet1!D29</f>
        <v>294</v>
      </c>
      <c r="E213" s="109">
        <f t="shared" si="7"/>
        <v>360.6416324836618</v>
      </c>
      <c r="O213" s="110">
        <f>Sheet1!F67</f>
        <v>0.6008190462035182</v>
      </c>
    </row>
    <row r="214" spans="1:15" ht="12.75">
      <c r="A214">
        <v>25</v>
      </c>
      <c r="B214" s="109">
        <f t="shared" si="8"/>
        <v>675.5119038771988</v>
      </c>
      <c r="C214" s="109">
        <f>A214*Sheet1!D29</f>
        <v>300</v>
      </c>
      <c r="E214" s="109">
        <f t="shared" si="7"/>
        <v>375.5119038771989</v>
      </c>
      <c r="O214" s="110">
        <f>Sheet1!F67</f>
        <v>0.6008190462035182</v>
      </c>
    </row>
    <row r="215" spans="1:15" ht="12.75">
      <c r="A215">
        <v>25.5</v>
      </c>
      <c r="B215" s="109">
        <f t="shared" si="8"/>
        <v>696.6825847938378</v>
      </c>
      <c r="C215" s="109">
        <f>A215*Sheet1!D29</f>
        <v>306</v>
      </c>
      <c r="E215" s="109">
        <f t="shared" si="7"/>
        <v>390.68258479383775</v>
      </c>
      <c r="O215" s="110">
        <f>Sheet1!F67</f>
        <v>0.6008190462035182</v>
      </c>
    </row>
    <row r="216" spans="1:15" ht="12.75">
      <c r="A216">
        <v>26</v>
      </c>
      <c r="B216" s="109">
        <f t="shared" si="8"/>
        <v>718.1536752335783</v>
      </c>
      <c r="C216" s="109">
        <f>A216*Sheet1!D29</f>
        <v>312</v>
      </c>
      <c r="E216" s="109">
        <f t="shared" si="7"/>
        <v>406.1536752335783</v>
      </c>
      <c r="O216" s="110">
        <f>Sheet1!F67</f>
        <v>0.6008190462035182</v>
      </c>
    </row>
    <row r="217" spans="1:15" ht="12.75">
      <c r="A217">
        <v>26.5</v>
      </c>
      <c r="B217" s="109">
        <f t="shared" si="8"/>
        <v>739.9251751964207</v>
      </c>
      <c r="C217" s="109">
        <f>A217*Sheet1!D29</f>
        <v>318</v>
      </c>
      <c r="E217" s="109">
        <f t="shared" si="7"/>
        <v>421.9251751964207</v>
      </c>
      <c r="O217" s="110">
        <f>Sheet1!F67</f>
        <v>0.6008190462035182</v>
      </c>
    </row>
    <row r="218" spans="1:15" ht="12.75">
      <c r="A218">
        <v>27</v>
      </c>
      <c r="B218" s="109">
        <f t="shared" si="8"/>
        <v>761.9970846823649</v>
      </c>
      <c r="C218" s="109">
        <f>A218*Sheet1!D29</f>
        <v>324</v>
      </c>
      <c r="E218" s="109">
        <f t="shared" si="7"/>
        <v>437.9970846823648</v>
      </c>
      <c r="O218" s="110">
        <f>Sheet1!F67</f>
        <v>0.6008190462035182</v>
      </c>
    </row>
    <row r="219" spans="1:15" ht="12.75">
      <c r="A219">
        <v>27.5</v>
      </c>
      <c r="B219" s="109">
        <f t="shared" si="8"/>
        <v>784.3694036914106</v>
      </c>
      <c r="C219" s="109">
        <f>A219*Sheet1!D29</f>
        <v>330</v>
      </c>
      <c r="E219" s="109">
        <f t="shared" si="7"/>
        <v>454.36940369141064</v>
      </c>
      <c r="O219" s="110">
        <f>Sheet1!F67</f>
        <v>0.6008190462035182</v>
      </c>
    </row>
    <row r="220" spans="1:15" ht="12.75">
      <c r="A220">
        <v>28</v>
      </c>
      <c r="B220" s="109">
        <f t="shared" si="8"/>
        <v>807.0421322235583</v>
      </c>
      <c r="C220" s="109">
        <f>A220*Sheet1!D29</f>
        <v>336</v>
      </c>
      <c r="E220" s="109">
        <f t="shared" si="7"/>
        <v>471.04213222355827</v>
      </c>
      <c r="O220" s="110">
        <f>Sheet1!F67</f>
        <v>0.6008190462035182</v>
      </c>
    </row>
    <row r="221" spans="1:15" ht="12.75">
      <c r="A221">
        <v>28.5</v>
      </c>
      <c r="B221" s="109">
        <f t="shared" si="8"/>
        <v>830.0152702788077</v>
      </c>
      <c r="C221" s="109">
        <f>A221*Sheet1!D29</f>
        <v>342</v>
      </c>
      <c r="E221" s="109">
        <f t="shared" si="7"/>
        <v>488.0152702788077</v>
      </c>
      <c r="O221" s="110">
        <f>Sheet1!F67</f>
        <v>0.6008190462035182</v>
      </c>
    </row>
    <row r="222" spans="1:15" ht="12.75">
      <c r="A222">
        <v>29</v>
      </c>
      <c r="B222" s="109">
        <f t="shared" si="8"/>
        <v>853.2888178571588</v>
      </c>
      <c r="C222" s="109">
        <f>A222*Sheet1!D29</f>
        <v>348</v>
      </c>
      <c r="E222" s="109">
        <f t="shared" si="7"/>
        <v>505.28881785715885</v>
      </c>
      <c r="O222" s="110">
        <f>Sheet1!F67</f>
        <v>0.6008190462035182</v>
      </c>
    </row>
    <row r="223" spans="1:15" ht="12.75">
      <c r="A223">
        <v>29.5</v>
      </c>
      <c r="B223" s="109">
        <f t="shared" si="8"/>
        <v>876.8627749586117</v>
      </c>
      <c r="C223" s="109">
        <f>A223*Sheet1!D29</f>
        <v>354</v>
      </c>
      <c r="E223" s="109">
        <f t="shared" si="7"/>
        <v>522.8627749586117</v>
      </c>
      <c r="O223" s="110">
        <f>Sheet1!F67</f>
        <v>0.6008190462035182</v>
      </c>
    </row>
    <row r="224" spans="1:15" ht="12.75">
      <c r="A224">
        <v>30</v>
      </c>
      <c r="B224" s="109">
        <f t="shared" si="8"/>
        <v>900.7371415831664</v>
      </c>
      <c r="C224" s="109">
        <f>A224*Sheet1!D29</f>
        <v>360</v>
      </c>
      <c r="E224" s="109">
        <f t="shared" si="7"/>
        <v>540.7371415831664</v>
      </c>
      <c r="O224" s="110">
        <f>Sheet1!F67</f>
        <v>0.6008190462035182</v>
      </c>
    </row>
    <row r="225" spans="1:15" ht="12.75">
      <c r="A225">
        <v>30.5</v>
      </c>
      <c r="B225" s="109">
        <f t="shared" si="8"/>
        <v>924.9119177308228</v>
      </c>
      <c r="C225" s="109">
        <f>A225*Sheet1!D29</f>
        <v>366</v>
      </c>
      <c r="E225" s="109">
        <f t="shared" si="7"/>
        <v>558.9119177308228</v>
      </c>
      <c r="O225" s="110">
        <f>Sheet1!F67</f>
        <v>0.6008190462035182</v>
      </c>
    </row>
    <row r="226" spans="1:15" ht="12.75">
      <c r="A226">
        <v>31</v>
      </c>
      <c r="B226" s="109">
        <f t="shared" si="8"/>
        <v>949.387103401581</v>
      </c>
      <c r="C226" s="109">
        <f>A226*Sheet1!D29</f>
        <v>372</v>
      </c>
      <c r="E226" s="109">
        <f t="shared" si="7"/>
        <v>577.387103401581</v>
      </c>
      <c r="O226" s="110">
        <f>Sheet1!F67</f>
        <v>0.6008190462035182</v>
      </c>
    </row>
    <row r="227" spans="1:15" ht="12.75">
      <c r="A227">
        <v>31.5</v>
      </c>
      <c r="B227" s="109">
        <f t="shared" si="8"/>
        <v>974.1626985954409</v>
      </c>
      <c r="C227" s="109">
        <f>A227*Sheet1!D29</f>
        <v>378</v>
      </c>
      <c r="E227" s="109">
        <f t="shared" si="7"/>
        <v>596.1626985954409</v>
      </c>
      <c r="O227" s="110">
        <f>Sheet1!F67</f>
        <v>0.6008190462035182</v>
      </c>
    </row>
    <row r="228" spans="1:15" ht="12.75">
      <c r="A228">
        <v>32</v>
      </c>
      <c r="B228" s="109">
        <f t="shared" si="8"/>
        <v>999.2387033124027</v>
      </c>
      <c r="C228" s="109">
        <f>A228*Sheet1!D29</f>
        <v>384</v>
      </c>
      <c r="E228" s="109">
        <f t="shared" si="7"/>
        <v>615.2387033124027</v>
      </c>
      <c r="O228" s="110">
        <f>Sheet1!F67</f>
        <v>0.6008190462035182</v>
      </c>
    </row>
    <row r="229" spans="1:15" ht="12.75">
      <c r="A229">
        <v>32.5</v>
      </c>
      <c r="B229" s="109">
        <f t="shared" si="8"/>
        <v>1024.615117552466</v>
      </c>
      <c r="C229" s="109">
        <f>A229*Sheet1!D29</f>
        <v>390</v>
      </c>
      <c r="E229" s="109">
        <f t="shared" si="7"/>
        <v>634.6151175524661</v>
      </c>
      <c r="O229" s="110">
        <f>Sheet1!F67</f>
        <v>0.6008190462035182</v>
      </c>
    </row>
    <row r="230" spans="1:15" ht="12.75">
      <c r="A230">
        <v>33</v>
      </c>
      <c r="B230" s="109">
        <f t="shared" si="8"/>
        <v>1050.2919413156314</v>
      </c>
      <c r="C230" s="109">
        <f>A230*Sheet1!D29</f>
        <v>396</v>
      </c>
      <c r="E230" s="109">
        <f t="shared" si="7"/>
        <v>654.2919413156313</v>
      </c>
      <c r="O230" s="110">
        <f>Sheet1!F67</f>
        <v>0.6008190462035182</v>
      </c>
    </row>
    <row r="231" spans="1:15" ht="12.75">
      <c r="A231">
        <v>33.5</v>
      </c>
      <c r="B231" s="109">
        <f t="shared" si="8"/>
        <v>1076.2691746018984</v>
      </c>
      <c r="C231" s="109">
        <f>A231*Sheet1!D29</f>
        <v>402</v>
      </c>
      <c r="E231" s="109">
        <f t="shared" si="7"/>
        <v>674.2691746018984</v>
      </c>
      <c r="O231" s="110">
        <f>Sheet1!F67</f>
        <v>0.6008190462035182</v>
      </c>
    </row>
    <row r="232" spans="1:15" ht="12.75">
      <c r="A232">
        <v>34</v>
      </c>
      <c r="B232" s="109">
        <f t="shared" si="8"/>
        <v>1102.546817411267</v>
      </c>
      <c r="C232" s="109">
        <f>A232*Sheet1!D29</f>
        <v>408</v>
      </c>
      <c r="E232" s="109">
        <f t="shared" si="7"/>
        <v>694.546817411267</v>
      </c>
      <c r="O232" s="110">
        <f>Sheet1!F67</f>
        <v>0.6008190462035182</v>
      </c>
    </row>
    <row r="233" spans="1:15" ht="12.75">
      <c r="A233">
        <v>34.5</v>
      </c>
      <c r="B233" s="109">
        <f t="shared" si="8"/>
        <v>1129.1248697437377</v>
      </c>
      <c r="C233" s="109">
        <f>A233*Sheet1!D29</f>
        <v>414</v>
      </c>
      <c r="E233" s="109">
        <f t="shared" si="7"/>
        <v>715.1248697437376</v>
      </c>
      <c r="O233" s="110">
        <f>Sheet1!F67</f>
        <v>0.6008190462035182</v>
      </c>
    </row>
    <row r="234" spans="1:15" ht="12.75">
      <c r="A234">
        <v>35</v>
      </c>
      <c r="B234" s="109">
        <f t="shared" si="8"/>
        <v>1156.0033315993098</v>
      </c>
      <c r="C234" s="109">
        <f>A234*Sheet1!D29</f>
        <v>420</v>
      </c>
      <c r="E234" s="109">
        <f t="shared" si="7"/>
        <v>736.0033315993098</v>
      </c>
      <c r="O234" s="110">
        <f>Sheet1!F67</f>
        <v>0.6008190462035182</v>
      </c>
    </row>
    <row r="235" spans="1:15" ht="12.75">
      <c r="A235">
        <v>35.5</v>
      </c>
      <c r="B235" s="109">
        <f t="shared" si="8"/>
        <v>1183.1822029779837</v>
      </c>
      <c r="C235" s="109">
        <f>A235*Sheet1!D29</f>
        <v>426</v>
      </c>
      <c r="E235" s="109">
        <f t="shared" si="7"/>
        <v>757.1822029779838</v>
      </c>
      <c r="O235" s="110">
        <f>Sheet1!F67</f>
        <v>0.6008190462035182</v>
      </c>
    </row>
    <row r="236" spans="1:15" ht="12.75">
      <c r="A236">
        <v>36</v>
      </c>
      <c r="B236" s="109">
        <f t="shared" si="8"/>
        <v>1210.6614838797595</v>
      </c>
      <c r="C236" s="109">
        <f>A236*Sheet1!D29</f>
        <v>432</v>
      </c>
      <c r="E236" s="109">
        <f t="shared" si="7"/>
        <v>778.6614838797597</v>
      </c>
      <c r="O236" s="110">
        <f>Sheet1!F67</f>
        <v>0.6008190462035182</v>
      </c>
    </row>
    <row r="237" spans="1:15" ht="12.75">
      <c r="A237">
        <v>36.5</v>
      </c>
      <c r="B237" s="109">
        <f t="shared" si="8"/>
        <v>1238.4411743046371</v>
      </c>
      <c r="C237" s="109">
        <f>A237*Sheet1!D29</f>
        <v>438</v>
      </c>
      <c r="E237" s="109">
        <f t="shared" si="7"/>
        <v>800.4411743046371</v>
      </c>
      <c r="O237" s="110">
        <f>Sheet1!F67</f>
        <v>0.6008190462035182</v>
      </c>
    </row>
    <row r="238" spans="1:15" ht="12.75">
      <c r="A238">
        <v>37</v>
      </c>
      <c r="B238" s="109">
        <f t="shared" si="8"/>
        <v>1266.5212742526164</v>
      </c>
      <c r="C238" s="109">
        <f>A238*Sheet1!D29</f>
        <v>444</v>
      </c>
      <c r="E238" s="109">
        <f t="shared" si="7"/>
        <v>822.5212742526164</v>
      </c>
      <c r="O238" s="110">
        <f>Sheet1!F67</f>
        <v>0.6008190462035182</v>
      </c>
    </row>
    <row r="239" spans="1:15" ht="12.75">
      <c r="A239">
        <v>37.5</v>
      </c>
      <c r="B239" s="109">
        <f t="shared" si="8"/>
        <v>1294.9017837236975</v>
      </c>
      <c r="C239" s="109">
        <f>A239*Sheet1!D29</f>
        <v>450</v>
      </c>
      <c r="E239" s="109">
        <f t="shared" si="7"/>
        <v>844.9017837236975</v>
      </c>
      <c r="O239" s="110">
        <f>Sheet1!F67</f>
        <v>0.6008190462035182</v>
      </c>
    </row>
    <row r="240" spans="1:15" ht="12.75">
      <c r="A240">
        <v>38</v>
      </c>
      <c r="B240" s="109">
        <f t="shared" si="8"/>
        <v>1323.5827027178802</v>
      </c>
      <c r="C240" s="109">
        <f>A240*Sheet1!D29</f>
        <v>456</v>
      </c>
      <c r="E240" s="109">
        <f t="shared" si="7"/>
        <v>867.5827027178804</v>
      </c>
      <c r="O240" s="110">
        <f>Sheet1!F67</f>
        <v>0.6008190462035182</v>
      </c>
    </row>
    <row r="241" spans="1:15" ht="12.75">
      <c r="A241">
        <v>38.5</v>
      </c>
      <c r="B241" s="109">
        <f t="shared" si="8"/>
        <v>1352.5640312351647</v>
      </c>
      <c r="C241" s="109">
        <f>A241*Sheet1!D29</f>
        <v>462</v>
      </c>
      <c r="E241" s="109">
        <f t="shared" si="7"/>
        <v>890.5640312351649</v>
      </c>
      <c r="O241" s="110">
        <f>Sheet1!F67</f>
        <v>0.6008190462035182</v>
      </c>
    </row>
    <row r="242" spans="1:15" ht="12.75">
      <c r="A242">
        <v>39</v>
      </c>
      <c r="B242" s="109">
        <f t="shared" si="8"/>
        <v>1381.8457692755512</v>
      </c>
      <c r="C242" s="109">
        <f>A242*Sheet1!D29</f>
        <v>468</v>
      </c>
      <c r="E242" s="109">
        <f t="shared" si="7"/>
        <v>913.8457692755512</v>
      </c>
      <c r="O242" s="110">
        <f>Sheet1!F67</f>
        <v>0.6008190462035182</v>
      </c>
    </row>
    <row r="243" spans="1:15" ht="12.75">
      <c r="A243">
        <v>39.5</v>
      </c>
      <c r="B243" s="109">
        <f t="shared" si="8"/>
        <v>1411.4279168390394</v>
      </c>
      <c r="C243" s="109">
        <f>A243*Sheet1!D29</f>
        <v>474</v>
      </c>
      <c r="E243" s="109">
        <f t="shared" si="7"/>
        <v>937.4279168390393</v>
      </c>
      <c r="O243" s="110">
        <f>Sheet1!F67</f>
        <v>0.6008190462035182</v>
      </c>
    </row>
    <row r="244" spans="1:15" ht="12.75">
      <c r="A244">
        <v>40</v>
      </c>
      <c r="B244" s="109">
        <f t="shared" si="8"/>
        <v>1441.3104739256291</v>
      </c>
      <c r="C244" s="109">
        <f>A244*Sheet1!D29</f>
        <v>480</v>
      </c>
      <c r="E244" s="109">
        <f t="shared" si="7"/>
        <v>961.3104739256291</v>
      </c>
      <c r="O244" s="110">
        <f>Sheet1!F67</f>
        <v>0.6008190462035182</v>
      </c>
    </row>
    <row r="245" spans="1:15" ht="12.75">
      <c r="A245">
        <v>40.5</v>
      </c>
      <c r="B245" s="109">
        <f t="shared" si="8"/>
        <v>1471.4934405353208</v>
      </c>
      <c r="C245" s="109">
        <f>A245*Sheet1!D29</f>
        <v>486</v>
      </c>
      <c r="E245" s="109">
        <f t="shared" si="7"/>
        <v>985.4934405353208</v>
      </c>
      <c r="O245" s="110">
        <f>Sheet1!F67</f>
        <v>0.6008190462035182</v>
      </c>
    </row>
    <row r="246" spans="1:15" ht="12.75">
      <c r="A246">
        <v>41</v>
      </c>
      <c r="B246" s="109">
        <f t="shared" si="8"/>
        <v>1501.9768166681142</v>
      </c>
      <c r="C246" s="109">
        <f>A246*Sheet1!D29</f>
        <v>492</v>
      </c>
      <c r="E246" s="109">
        <f t="shared" si="7"/>
        <v>1009.9768166681141</v>
      </c>
      <c r="O246" s="110">
        <f>Sheet1!F67</f>
        <v>0.6008190462035182</v>
      </c>
    </row>
    <row r="247" spans="1:15" ht="12.75">
      <c r="A247">
        <v>41.5</v>
      </c>
      <c r="B247" s="109">
        <f t="shared" si="8"/>
        <v>1532.7606023240094</v>
      </c>
      <c r="C247" s="109">
        <f>A247*Sheet1!D29</f>
        <v>498</v>
      </c>
      <c r="E247" s="109">
        <f t="shared" si="7"/>
        <v>1034.7606023240094</v>
      </c>
      <c r="O247" s="110">
        <f>Sheet1!F67</f>
        <v>0.6008190462035182</v>
      </c>
    </row>
    <row r="248" spans="1:15" ht="12.75">
      <c r="A248">
        <v>42</v>
      </c>
      <c r="B248" s="109">
        <f t="shared" si="8"/>
        <v>1563.8447975030062</v>
      </c>
      <c r="C248" s="109">
        <f>A248*Sheet1!D29</f>
        <v>504</v>
      </c>
      <c r="E248" s="109">
        <f t="shared" si="7"/>
        <v>1059.8447975030062</v>
      </c>
      <c r="O248" s="110">
        <f>Sheet1!F67</f>
        <v>0.6008190462035182</v>
      </c>
    </row>
    <row r="249" spans="1:15" ht="12.75">
      <c r="A249">
        <v>42.5</v>
      </c>
      <c r="B249" s="109">
        <f t="shared" si="8"/>
        <v>1595.2294022051049</v>
      </c>
      <c r="C249" s="109">
        <f>A249*Sheet1!D29</f>
        <v>510</v>
      </c>
      <c r="E249" s="109">
        <f t="shared" si="7"/>
        <v>1085.2294022051049</v>
      </c>
      <c r="O249" s="110">
        <f>Sheet1!F67</f>
        <v>0.6008190462035182</v>
      </c>
    </row>
    <row r="250" spans="1:15" ht="12.75">
      <c r="A250">
        <v>43</v>
      </c>
      <c r="B250" s="109">
        <f t="shared" si="8"/>
        <v>1626.9144164303052</v>
      </c>
      <c r="C250" s="109">
        <f>A250*Sheet1!D29</f>
        <v>516</v>
      </c>
      <c r="E250" s="109">
        <f t="shared" si="7"/>
        <v>1110.9144164303052</v>
      </c>
      <c r="O250" s="110">
        <f>Sheet1!F67</f>
        <v>0.6008190462035182</v>
      </c>
    </row>
    <row r="251" spans="1:15" ht="12.75">
      <c r="A251">
        <v>43.5</v>
      </c>
      <c r="B251" s="109">
        <f t="shared" si="8"/>
        <v>1658.8998401786073</v>
      </c>
      <c r="C251" s="109">
        <f>A251*Sheet1!D29</f>
        <v>522</v>
      </c>
      <c r="E251" s="109">
        <f t="shared" si="7"/>
        <v>1136.8998401786073</v>
      </c>
      <c r="O251" s="110">
        <f>Sheet1!F67</f>
        <v>0.6008190462035182</v>
      </c>
    </row>
    <row r="252" spans="1:15" ht="12.75">
      <c r="A252">
        <v>44</v>
      </c>
      <c r="B252" s="109">
        <f t="shared" si="8"/>
        <v>1691.1856734500113</v>
      </c>
      <c r="C252" s="109">
        <f>A252*Sheet1!D29</f>
        <v>528</v>
      </c>
      <c r="E252" s="109">
        <f t="shared" si="7"/>
        <v>1163.1856734500113</v>
      </c>
      <c r="O252" s="110">
        <f>Sheet1!F67</f>
        <v>0.6008190462035182</v>
      </c>
    </row>
    <row r="253" spans="1:15" ht="12.75">
      <c r="A253">
        <v>44.5</v>
      </c>
      <c r="B253" s="109">
        <f t="shared" si="8"/>
        <v>1723.771916244517</v>
      </c>
      <c r="C253" s="109">
        <f>A253*Sheet1!D29</f>
        <v>534</v>
      </c>
      <c r="E253" s="109">
        <f t="shared" si="7"/>
        <v>1189.771916244517</v>
      </c>
      <c r="O253" s="110">
        <f>Sheet1!F67</f>
        <v>0.6008190462035182</v>
      </c>
    </row>
    <row r="254" spans="1:15" ht="12.75">
      <c r="A254">
        <v>45</v>
      </c>
      <c r="B254" s="109">
        <f t="shared" si="8"/>
        <v>1756.6585685621244</v>
      </c>
      <c r="C254" s="109">
        <f>A254*Sheet1!D29</f>
        <v>540</v>
      </c>
      <c r="E254" s="109">
        <f t="shared" si="7"/>
        <v>1216.6585685621244</v>
      </c>
      <c r="O254" s="110">
        <f>Sheet1!F67</f>
        <v>0.6008190462035182</v>
      </c>
    </row>
    <row r="255" spans="1:15" ht="12.75">
      <c r="A255">
        <v>45.5</v>
      </c>
      <c r="B255" s="109">
        <f t="shared" si="8"/>
        <v>1789.8456304028336</v>
      </c>
      <c r="C255" s="109">
        <f>A255*Sheet1!D29</f>
        <v>546</v>
      </c>
      <c r="E255" s="109">
        <f t="shared" si="7"/>
        <v>1243.8456304028336</v>
      </c>
      <c r="O255" s="110">
        <f>Sheet1!F67</f>
        <v>0.6008190462035182</v>
      </c>
    </row>
    <row r="256" spans="1:15" ht="12.75">
      <c r="A256">
        <v>46</v>
      </c>
      <c r="B256" s="109">
        <f t="shared" si="8"/>
        <v>1823.3331017666446</v>
      </c>
      <c r="C256" s="109">
        <f>A256*Sheet1!D29</f>
        <v>552</v>
      </c>
      <c r="E256" s="109">
        <f t="shared" si="7"/>
        <v>1271.3331017666446</v>
      </c>
      <c r="O256" s="110">
        <f>Sheet1!F67</f>
        <v>0.6008190462035182</v>
      </c>
    </row>
    <row r="257" spans="1:15" ht="12.75">
      <c r="A257">
        <v>46.5</v>
      </c>
      <c r="B257" s="109">
        <f t="shared" si="8"/>
        <v>1857.1209826535573</v>
      </c>
      <c r="C257" s="109">
        <f>A257*Sheet1!D29</f>
        <v>558</v>
      </c>
      <c r="E257" s="109">
        <f t="shared" si="7"/>
        <v>1299.1209826535573</v>
      </c>
      <c r="O257" s="110">
        <f>Sheet1!F67</f>
        <v>0.6008190462035182</v>
      </c>
    </row>
    <row r="258" spans="1:15" ht="12.75">
      <c r="A258">
        <v>47</v>
      </c>
      <c r="B258" s="109">
        <f t="shared" si="8"/>
        <v>1891.2092730635718</v>
      </c>
      <c r="C258" s="109">
        <f>A258*Sheet1!D29</f>
        <v>564</v>
      </c>
      <c r="E258" s="109">
        <f t="shared" si="7"/>
        <v>1327.2092730635718</v>
      </c>
      <c r="O258" s="110">
        <f>Sheet1!F67</f>
        <v>0.6008190462035182</v>
      </c>
    </row>
    <row r="259" spans="1:15" ht="12.75">
      <c r="A259">
        <v>47.5</v>
      </c>
      <c r="B259" s="109">
        <f t="shared" si="8"/>
        <v>1925.597972996688</v>
      </c>
      <c r="C259" s="109">
        <f>A259*Sheet1!D29</f>
        <v>570</v>
      </c>
      <c r="E259" s="109">
        <f t="shared" si="7"/>
        <v>1355.597972996688</v>
      </c>
      <c r="O259" s="110">
        <f>Sheet1!F67</f>
        <v>0.6008190462035182</v>
      </c>
    </row>
    <row r="260" spans="1:15" ht="12.75">
      <c r="A260">
        <v>48</v>
      </c>
      <c r="B260" s="109">
        <f t="shared" si="8"/>
        <v>1960.287082452906</v>
      </c>
      <c r="C260" s="109">
        <f>A260*Sheet1!D29</f>
        <v>576</v>
      </c>
      <c r="E260" s="109">
        <f t="shared" si="7"/>
        <v>1384.287082452906</v>
      </c>
      <c r="O260" s="110">
        <f>Sheet1!F67</f>
        <v>0.6008190462035182</v>
      </c>
    </row>
    <row r="261" spans="1:15" ht="12.75">
      <c r="A261">
        <v>48.5</v>
      </c>
      <c r="B261" s="109">
        <f t="shared" si="8"/>
        <v>1995.2766014322258</v>
      </c>
      <c r="C261" s="109">
        <f>A261*Sheet1!D29</f>
        <v>582</v>
      </c>
      <c r="E261" s="109">
        <f t="shared" si="7"/>
        <v>1413.2766014322258</v>
      </c>
      <c r="O261" s="110">
        <f>Sheet1!F67</f>
        <v>0.6008190462035182</v>
      </c>
    </row>
    <row r="262" spans="1:15" ht="12.75">
      <c r="A262">
        <v>49</v>
      </c>
      <c r="B262" s="109">
        <f t="shared" si="8"/>
        <v>2030.5665299346472</v>
      </c>
      <c r="C262" s="109">
        <f>A262*Sheet1!D29</f>
        <v>588</v>
      </c>
      <c r="E262" s="109">
        <f aca="true" t="shared" si="9" ref="E262:E325">(A262*A262)*O262</f>
        <v>1442.5665299346472</v>
      </c>
      <c r="O262" s="110">
        <f>Sheet1!F67</f>
        <v>0.6008190462035182</v>
      </c>
    </row>
    <row r="263" spans="1:15" ht="12.75">
      <c r="A263">
        <v>49.5</v>
      </c>
      <c r="B263" s="109">
        <f t="shared" si="8"/>
        <v>2066.1568679601705</v>
      </c>
      <c r="C263" s="109">
        <f>A263*Sheet1!D29</f>
        <v>594</v>
      </c>
      <c r="E263" s="109">
        <f t="shared" si="9"/>
        <v>1472.1568679601705</v>
      </c>
      <c r="O263" s="110">
        <f>Sheet1!F67</f>
        <v>0.6008190462035182</v>
      </c>
    </row>
    <row r="264" spans="1:15" ht="12.75">
      <c r="A264">
        <v>50</v>
      </c>
      <c r="B264" s="109">
        <f aca="true" t="shared" si="10" ref="B264:B327">C264+E264</f>
        <v>2102.0476155087954</v>
      </c>
      <c r="C264" s="109">
        <f>A264*Sheet1!D29</f>
        <v>600</v>
      </c>
      <c r="E264" s="109">
        <f t="shared" si="9"/>
        <v>1502.0476155087956</v>
      </c>
      <c r="O264" s="110">
        <f>Sheet1!F67</f>
        <v>0.6008190462035182</v>
      </c>
    </row>
    <row r="265" spans="1:15" ht="12.75">
      <c r="A265">
        <v>51</v>
      </c>
      <c r="B265" s="109">
        <f t="shared" si="10"/>
        <v>2174.730339175351</v>
      </c>
      <c r="C265" s="109">
        <f>A265*Sheet1!D29</f>
        <v>612</v>
      </c>
      <c r="E265" s="109">
        <f t="shared" si="9"/>
        <v>1562.730339175351</v>
      </c>
      <c r="O265" s="110">
        <f>Sheet1!F67</f>
        <v>0.6008190462035182</v>
      </c>
    </row>
    <row r="266" spans="1:15" ht="12.75">
      <c r="A266">
        <v>52</v>
      </c>
      <c r="B266" s="109">
        <f t="shared" si="10"/>
        <v>2248.614700934313</v>
      </c>
      <c r="C266" s="109">
        <f>A266*Sheet1!D29</f>
        <v>624</v>
      </c>
      <c r="E266" s="109">
        <f t="shared" si="9"/>
        <v>1624.6147009343133</v>
      </c>
      <c r="O266" s="110">
        <f>Sheet1!F67</f>
        <v>0.6008190462035182</v>
      </c>
    </row>
    <row r="267" spans="1:15" ht="12.75">
      <c r="A267">
        <v>53</v>
      </c>
      <c r="B267" s="109">
        <f t="shared" si="10"/>
        <v>2323.700700785683</v>
      </c>
      <c r="C267" s="109">
        <f>A267*Sheet1!D29</f>
        <v>636</v>
      </c>
      <c r="E267" s="109">
        <f t="shared" si="9"/>
        <v>1687.7007007856828</v>
      </c>
      <c r="O267" s="110">
        <f>Sheet1!F67</f>
        <v>0.6008190462035182</v>
      </c>
    </row>
    <row r="268" spans="1:15" ht="12.75">
      <c r="A268">
        <v>54</v>
      </c>
      <c r="B268" s="109">
        <f t="shared" si="10"/>
        <v>2399.9883387294594</v>
      </c>
      <c r="C268" s="109">
        <f>A268*Sheet1!D29</f>
        <v>648</v>
      </c>
      <c r="E268" s="109">
        <f t="shared" si="9"/>
        <v>1751.9883387294592</v>
      </c>
      <c r="O268" s="110">
        <f>Sheet1!F67</f>
        <v>0.6008190462035182</v>
      </c>
    </row>
    <row r="269" spans="1:15" ht="12.75">
      <c r="A269">
        <v>55</v>
      </c>
      <c r="B269" s="109">
        <f t="shared" si="10"/>
        <v>2477.4776147656426</v>
      </c>
      <c r="C269" s="109">
        <f>A269*Sheet1!D29</f>
        <v>660</v>
      </c>
      <c r="E269" s="109">
        <f t="shared" si="9"/>
        <v>1817.4776147656426</v>
      </c>
      <c r="O269" s="110">
        <f>Sheet1!F67</f>
        <v>0.6008190462035182</v>
      </c>
    </row>
    <row r="270" spans="1:15" ht="12.75">
      <c r="A270">
        <v>56</v>
      </c>
      <c r="B270" s="109">
        <f t="shared" si="10"/>
        <v>2556.168528894233</v>
      </c>
      <c r="C270" s="109">
        <f>A270*Sheet1!D29</f>
        <v>672</v>
      </c>
      <c r="E270" s="109">
        <f t="shared" si="9"/>
        <v>1884.168528894233</v>
      </c>
      <c r="O270" s="110">
        <f>Sheet1!F67</f>
        <v>0.6008190462035182</v>
      </c>
    </row>
    <row r="271" spans="1:15" ht="12.75">
      <c r="A271">
        <v>57</v>
      </c>
      <c r="B271" s="109">
        <f t="shared" si="10"/>
        <v>2636.061081115231</v>
      </c>
      <c r="C271" s="109">
        <f>A271*Sheet1!D29</f>
        <v>684</v>
      </c>
      <c r="E271" s="109">
        <f t="shared" si="9"/>
        <v>1952.0610811152308</v>
      </c>
      <c r="O271" s="110">
        <f>Sheet1!F67</f>
        <v>0.6008190462035182</v>
      </c>
    </row>
    <row r="272" spans="1:15" ht="12.75">
      <c r="A272">
        <v>58</v>
      </c>
      <c r="B272" s="109">
        <f t="shared" si="10"/>
        <v>2717.1552714286354</v>
      </c>
      <c r="C272" s="109">
        <f>A272*Sheet1!D29</f>
        <v>696</v>
      </c>
      <c r="E272" s="109">
        <f t="shared" si="9"/>
        <v>2021.1552714286354</v>
      </c>
      <c r="O272" s="110">
        <f>Sheet1!F67</f>
        <v>0.6008190462035182</v>
      </c>
    </row>
    <row r="273" spans="1:15" ht="12.75">
      <c r="A273">
        <v>59</v>
      </c>
      <c r="B273" s="109">
        <f t="shared" si="10"/>
        <v>2799.4510998344467</v>
      </c>
      <c r="C273" s="109">
        <f>A273*Sheet1!D29</f>
        <v>708</v>
      </c>
      <c r="E273" s="109">
        <f t="shared" si="9"/>
        <v>2091.4510998344467</v>
      </c>
      <c r="O273" s="110">
        <f>Sheet1!F67</f>
        <v>0.6008190462035182</v>
      </c>
    </row>
    <row r="274" spans="1:15" ht="12.75">
      <c r="A274">
        <v>60</v>
      </c>
      <c r="B274" s="109">
        <f t="shared" si="10"/>
        <v>2882.9485663326655</v>
      </c>
      <c r="C274" s="109">
        <f>A274*Sheet1!D29</f>
        <v>720</v>
      </c>
      <c r="E274" s="109">
        <f t="shared" si="9"/>
        <v>2162.9485663326655</v>
      </c>
      <c r="O274" s="110">
        <f>Sheet1!F67</f>
        <v>0.6008190462035182</v>
      </c>
    </row>
    <row r="275" spans="1:15" ht="12.75">
      <c r="A275">
        <v>61</v>
      </c>
      <c r="B275" s="109">
        <f t="shared" si="10"/>
        <v>2967.647670923291</v>
      </c>
      <c r="C275" s="109">
        <f>A275*Sheet1!D29</f>
        <v>732</v>
      </c>
      <c r="E275" s="109">
        <f t="shared" si="9"/>
        <v>2235.647670923291</v>
      </c>
      <c r="O275" s="110">
        <f>Sheet1!F67</f>
        <v>0.6008190462035182</v>
      </c>
    </row>
    <row r="276" spans="1:15" ht="12.75">
      <c r="A276">
        <v>62</v>
      </c>
      <c r="B276" s="109">
        <f t="shared" si="10"/>
        <v>3053.548413606324</v>
      </c>
      <c r="C276" s="109">
        <f>A276*Sheet1!D29</f>
        <v>744</v>
      </c>
      <c r="E276" s="109">
        <f t="shared" si="9"/>
        <v>2309.548413606324</v>
      </c>
      <c r="O276" s="110">
        <f>Sheet1!F67</f>
        <v>0.6008190462035182</v>
      </c>
    </row>
    <row r="277" spans="1:15" ht="12.75">
      <c r="A277">
        <v>63</v>
      </c>
      <c r="B277" s="109">
        <f t="shared" si="10"/>
        <v>3140.6507943817637</v>
      </c>
      <c r="C277" s="109">
        <f>A277*Sheet1!D29</f>
        <v>756</v>
      </c>
      <c r="E277" s="109">
        <f t="shared" si="9"/>
        <v>2384.6507943817637</v>
      </c>
      <c r="O277" s="110">
        <f>Sheet1!F67</f>
        <v>0.6008190462035182</v>
      </c>
    </row>
    <row r="278" spans="1:15" ht="12.75">
      <c r="A278">
        <v>64</v>
      </c>
      <c r="B278" s="109">
        <f t="shared" si="10"/>
        <v>3228.9548132496107</v>
      </c>
      <c r="C278" s="109">
        <f>A278*Sheet1!D29</f>
        <v>768</v>
      </c>
      <c r="E278" s="109">
        <f t="shared" si="9"/>
        <v>2460.9548132496107</v>
      </c>
      <c r="O278" s="110">
        <f>Sheet1!F67</f>
        <v>0.6008190462035182</v>
      </c>
    </row>
    <row r="279" spans="1:15" ht="12.75">
      <c r="A279">
        <v>65</v>
      </c>
      <c r="B279" s="109">
        <f t="shared" si="10"/>
        <v>3318.4604702098645</v>
      </c>
      <c r="C279" s="109">
        <f>A279*Sheet1!D29</f>
        <v>780</v>
      </c>
      <c r="E279" s="109">
        <f t="shared" si="9"/>
        <v>2538.4604702098645</v>
      </c>
      <c r="O279" s="110">
        <f>Sheet1!F67</f>
        <v>0.6008190462035182</v>
      </c>
    </row>
    <row r="280" spans="1:15" ht="12.75">
      <c r="A280">
        <v>66</v>
      </c>
      <c r="B280" s="109">
        <f t="shared" si="10"/>
        <v>3409.1677652625253</v>
      </c>
      <c r="C280" s="109">
        <f>A280*Sheet1!D29</f>
        <v>792</v>
      </c>
      <c r="E280" s="109">
        <f t="shared" si="9"/>
        <v>2617.1677652625253</v>
      </c>
      <c r="O280" s="110">
        <f>Sheet1!F67</f>
        <v>0.6008190462035182</v>
      </c>
    </row>
    <row r="281" spans="1:15" ht="12.75">
      <c r="A281">
        <v>67</v>
      </c>
      <c r="B281" s="109">
        <f t="shared" si="10"/>
        <v>3501.0766984075935</v>
      </c>
      <c r="C281" s="109">
        <f>A281*Sheet1!D29</f>
        <v>804</v>
      </c>
      <c r="E281" s="109">
        <f t="shared" si="9"/>
        <v>2697.0766984075935</v>
      </c>
      <c r="O281" s="110">
        <f>Sheet1!F67</f>
        <v>0.6008190462035182</v>
      </c>
    </row>
    <row r="282" spans="1:15" ht="12.75">
      <c r="A282">
        <v>68</v>
      </c>
      <c r="B282" s="109">
        <f t="shared" si="10"/>
        <v>3594.187269645068</v>
      </c>
      <c r="C282" s="109">
        <f>A282*Sheet1!D29</f>
        <v>816</v>
      </c>
      <c r="E282" s="109">
        <f t="shared" si="9"/>
        <v>2778.187269645068</v>
      </c>
      <c r="O282" s="110">
        <f>Sheet1!F67</f>
        <v>0.6008190462035182</v>
      </c>
    </row>
    <row r="283" spans="1:15" ht="12.75">
      <c r="A283">
        <v>69</v>
      </c>
      <c r="B283" s="109">
        <f t="shared" si="10"/>
        <v>3688.4994789749503</v>
      </c>
      <c r="C283" s="109">
        <f>A283*Sheet1!D29</f>
        <v>828</v>
      </c>
      <c r="E283" s="109">
        <f t="shared" si="9"/>
        <v>2860.4994789749503</v>
      </c>
      <c r="O283" s="110">
        <f>Sheet1!F67</f>
        <v>0.6008190462035182</v>
      </c>
    </row>
    <row r="284" spans="1:15" ht="12.75">
      <c r="A284">
        <v>70</v>
      </c>
      <c r="B284" s="109">
        <f t="shared" si="10"/>
        <v>3784.0133263972393</v>
      </c>
      <c r="C284" s="109">
        <f>A284*Sheet1!D29</f>
        <v>840</v>
      </c>
      <c r="E284" s="109">
        <f t="shared" si="9"/>
        <v>2944.0133263972393</v>
      </c>
      <c r="O284" s="110">
        <f>Sheet1!F67</f>
        <v>0.6008190462035182</v>
      </c>
    </row>
    <row r="285" spans="1:15" ht="12.75">
      <c r="A285">
        <v>71</v>
      </c>
      <c r="B285" s="109">
        <f t="shared" si="10"/>
        <v>3880.7288119119353</v>
      </c>
      <c r="C285" s="109">
        <f>A285*Sheet1!D29</f>
        <v>852</v>
      </c>
      <c r="E285" s="109">
        <f t="shared" si="9"/>
        <v>3028.7288119119353</v>
      </c>
      <c r="O285" s="110">
        <f>Sheet1!F67</f>
        <v>0.6008190462035182</v>
      </c>
    </row>
    <row r="286" spans="1:15" ht="12.75">
      <c r="A286">
        <v>72</v>
      </c>
      <c r="B286" s="109">
        <f t="shared" si="10"/>
        <v>3978.6459355190386</v>
      </c>
      <c r="C286" s="109">
        <f>A286*Sheet1!D29</f>
        <v>864</v>
      </c>
      <c r="E286" s="109">
        <f t="shared" si="9"/>
        <v>3114.6459355190386</v>
      </c>
      <c r="O286" s="110">
        <f>Sheet1!F67</f>
        <v>0.6008190462035182</v>
      </c>
    </row>
    <row r="287" spans="1:15" ht="12.75">
      <c r="A287">
        <v>73</v>
      </c>
      <c r="B287" s="109">
        <f t="shared" si="10"/>
        <v>4077.7646972185485</v>
      </c>
      <c r="C287" s="109">
        <f>A287*Sheet1!D29</f>
        <v>876</v>
      </c>
      <c r="E287" s="109">
        <f t="shared" si="9"/>
        <v>3201.7646972185485</v>
      </c>
      <c r="O287" s="110">
        <f>Sheet1!F67</f>
        <v>0.6008190462035182</v>
      </c>
    </row>
    <row r="288" spans="1:15" ht="12.75">
      <c r="A288">
        <v>74</v>
      </c>
      <c r="B288" s="109">
        <f t="shared" si="10"/>
        <v>4178.085097010466</v>
      </c>
      <c r="C288" s="109">
        <f>A288*Sheet1!D29</f>
        <v>888</v>
      </c>
      <c r="E288" s="109">
        <f t="shared" si="9"/>
        <v>3290.0850970104657</v>
      </c>
      <c r="O288" s="110">
        <f>Sheet1!F67</f>
        <v>0.6008190462035182</v>
      </c>
    </row>
    <row r="289" spans="1:15" ht="12.75">
      <c r="A289">
        <v>75</v>
      </c>
      <c r="B289" s="109">
        <f t="shared" si="10"/>
        <v>4279.60713489479</v>
      </c>
      <c r="C289" s="109">
        <f>A289*Sheet1!D29</f>
        <v>900</v>
      </c>
      <c r="E289" s="109">
        <f t="shared" si="9"/>
        <v>3379.60713489479</v>
      </c>
      <c r="O289" s="110">
        <f>Sheet1!F67</f>
        <v>0.6008190462035182</v>
      </c>
    </row>
    <row r="290" spans="1:15" ht="12.75">
      <c r="A290">
        <v>76</v>
      </c>
      <c r="B290" s="109">
        <f t="shared" si="10"/>
        <v>4382.330810871521</v>
      </c>
      <c r="C290" s="109">
        <f>A290*Sheet1!D29</f>
        <v>912</v>
      </c>
      <c r="E290" s="109">
        <f t="shared" si="9"/>
        <v>3470.3308108715214</v>
      </c>
      <c r="O290" s="110">
        <f>Sheet1!F67</f>
        <v>0.6008190462035182</v>
      </c>
    </row>
    <row r="291" spans="1:15" ht="12.75">
      <c r="A291">
        <v>77</v>
      </c>
      <c r="B291" s="109">
        <f t="shared" si="10"/>
        <v>4486.256124940659</v>
      </c>
      <c r="C291" s="109">
        <f>A291*Sheet1!D29</f>
        <v>924</v>
      </c>
      <c r="E291" s="109">
        <f t="shared" si="9"/>
        <v>3562.2561249406594</v>
      </c>
      <c r="O291" s="110">
        <f>Sheet1!F67</f>
        <v>0.6008190462035182</v>
      </c>
    </row>
    <row r="292" spans="1:15" ht="12.75">
      <c r="A292">
        <v>78</v>
      </c>
      <c r="B292" s="109">
        <f t="shared" si="10"/>
        <v>4591.383077102205</v>
      </c>
      <c r="C292" s="109">
        <f>A292*Sheet1!D29</f>
        <v>936</v>
      </c>
      <c r="E292" s="109">
        <f t="shared" si="9"/>
        <v>3655.383077102205</v>
      </c>
      <c r="O292" s="110">
        <f>Sheet1!F67</f>
        <v>0.6008190462035182</v>
      </c>
    </row>
    <row r="293" spans="1:15" ht="12.75">
      <c r="A293">
        <v>79</v>
      </c>
      <c r="B293" s="109">
        <f t="shared" si="10"/>
        <v>4697.711667356158</v>
      </c>
      <c r="C293" s="109">
        <f>A293*Sheet1!D29</f>
        <v>948</v>
      </c>
      <c r="E293" s="109">
        <f t="shared" si="9"/>
        <v>3749.7116673561572</v>
      </c>
      <c r="O293" s="110">
        <f>Sheet1!F67</f>
        <v>0.6008190462035182</v>
      </c>
    </row>
    <row r="294" spans="1:15" ht="12.75">
      <c r="A294">
        <v>80</v>
      </c>
      <c r="B294" s="109">
        <f t="shared" si="10"/>
        <v>4805.241895702517</v>
      </c>
      <c r="C294" s="109">
        <f>A294*Sheet1!D29</f>
        <v>960</v>
      </c>
      <c r="E294" s="109">
        <f t="shared" si="9"/>
        <v>3845.2418957025166</v>
      </c>
      <c r="O294" s="110">
        <f>Sheet1!F67</f>
        <v>0.6008190462035182</v>
      </c>
    </row>
    <row r="295" spans="1:15" ht="12.75">
      <c r="A295">
        <v>81</v>
      </c>
      <c r="B295" s="109">
        <f t="shared" si="10"/>
        <v>4913.973762141283</v>
      </c>
      <c r="C295" s="109">
        <f>A295*Sheet1!D29</f>
        <v>972</v>
      </c>
      <c r="E295" s="109">
        <f t="shared" si="9"/>
        <v>3941.9737621412833</v>
      </c>
      <c r="O295" s="110">
        <f>Sheet1!F67</f>
        <v>0.6008190462035182</v>
      </c>
    </row>
    <row r="296" spans="1:15" ht="12.75">
      <c r="A296">
        <v>82</v>
      </c>
      <c r="B296" s="109">
        <f t="shared" si="10"/>
        <v>5023.907266672457</v>
      </c>
      <c r="C296" s="109">
        <f>A296*Sheet1!D29</f>
        <v>984</v>
      </c>
      <c r="E296" s="109">
        <f t="shared" si="9"/>
        <v>4039.9072666724564</v>
      </c>
      <c r="O296" s="110">
        <f>Sheet1!F67</f>
        <v>0.6008190462035182</v>
      </c>
    </row>
    <row r="297" spans="1:15" ht="12.75">
      <c r="A297">
        <v>83</v>
      </c>
      <c r="B297" s="109">
        <f t="shared" si="10"/>
        <v>5135.0424092960375</v>
      </c>
      <c r="C297" s="109">
        <f>A297*Sheet1!D29</f>
        <v>996</v>
      </c>
      <c r="E297" s="109">
        <f t="shared" si="9"/>
        <v>4139.0424092960375</v>
      </c>
      <c r="O297" s="110">
        <f>Sheet1!F67</f>
        <v>0.6008190462035182</v>
      </c>
    </row>
    <row r="298" spans="1:15" ht="12.75">
      <c r="A298">
        <v>84</v>
      </c>
      <c r="B298" s="109">
        <f t="shared" si="10"/>
        <v>5247.379190012025</v>
      </c>
      <c r="C298" s="109">
        <f>A298*Sheet1!D29</f>
        <v>1008</v>
      </c>
      <c r="E298" s="109">
        <f t="shared" si="9"/>
        <v>4239.379190012025</v>
      </c>
      <c r="O298" s="110">
        <f>Sheet1!F67</f>
        <v>0.6008190462035182</v>
      </c>
    </row>
    <row r="299" spans="1:15" ht="12.75">
      <c r="A299">
        <v>85</v>
      </c>
      <c r="B299" s="109">
        <f t="shared" si="10"/>
        <v>5360.917608820419</v>
      </c>
      <c r="C299" s="109">
        <f>A299*Sheet1!D29</f>
        <v>1020</v>
      </c>
      <c r="E299" s="109">
        <f t="shared" si="9"/>
        <v>4340.917608820419</v>
      </c>
      <c r="O299" s="110">
        <f>Sheet1!F67</f>
        <v>0.6008190462035182</v>
      </c>
    </row>
    <row r="300" spans="1:15" ht="12.75">
      <c r="A300">
        <v>86</v>
      </c>
      <c r="B300" s="109">
        <f t="shared" si="10"/>
        <v>5475.657665721221</v>
      </c>
      <c r="C300" s="109">
        <f>A300*Sheet1!D29</f>
        <v>1032</v>
      </c>
      <c r="E300" s="109">
        <f t="shared" si="9"/>
        <v>4443.657665721221</v>
      </c>
      <c r="O300" s="110">
        <f>Sheet1!F67</f>
        <v>0.6008190462035182</v>
      </c>
    </row>
    <row r="301" spans="1:15" ht="12.75">
      <c r="A301">
        <v>87</v>
      </c>
      <c r="B301" s="109">
        <f t="shared" si="10"/>
        <v>5591.599360714429</v>
      </c>
      <c r="C301" s="109">
        <f>A301*Sheet1!D29</f>
        <v>1044</v>
      </c>
      <c r="E301" s="109">
        <f t="shared" si="9"/>
        <v>4547.599360714429</v>
      </c>
      <c r="O301" s="110">
        <f>Sheet1!F67</f>
        <v>0.6008190462035182</v>
      </c>
    </row>
    <row r="302" spans="1:15" ht="12.75">
      <c r="A302">
        <v>88</v>
      </c>
      <c r="B302" s="109">
        <f t="shared" si="10"/>
        <v>5708.742693800045</v>
      </c>
      <c r="C302" s="109">
        <f>A302*Sheet1!D29</f>
        <v>1056</v>
      </c>
      <c r="E302" s="109">
        <f t="shared" si="9"/>
        <v>4652.742693800045</v>
      </c>
      <c r="O302" s="110">
        <f>Sheet1!F67</f>
        <v>0.6008190462035182</v>
      </c>
    </row>
    <row r="303" spans="1:15" ht="12.75">
      <c r="A303">
        <v>89</v>
      </c>
      <c r="B303" s="109">
        <f t="shared" si="10"/>
        <v>5827.087664978068</v>
      </c>
      <c r="C303" s="109">
        <f>A303*Sheet1!D29</f>
        <v>1068</v>
      </c>
      <c r="E303" s="109">
        <f t="shared" si="9"/>
        <v>4759.087664978068</v>
      </c>
      <c r="O303" s="110">
        <f>Sheet1!F67</f>
        <v>0.6008190462035182</v>
      </c>
    </row>
    <row r="304" spans="1:15" ht="12.75">
      <c r="A304">
        <v>90</v>
      </c>
      <c r="B304" s="109">
        <f t="shared" si="10"/>
        <v>5946.634274248498</v>
      </c>
      <c r="C304" s="109">
        <f>A304*Sheet1!D29</f>
        <v>1080</v>
      </c>
      <c r="E304" s="109">
        <f t="shared" si="9"/>
        <v>4866.634274248498</v>
      </c>
      <c r="O304" s="110">
        <f>Sheet1!F67</f>
        <v>0.6008190462035182</v>
      </c>
    </row>
    <row r="305" spans="1:15" ht="12.75">
      <c r="A305">
        <v>91</v>
      </c>
      <c r="B305" s="109">
        <f t="shared" si="10"/>
        <v>6067.382521611335</v>
      </c>
      <c r="C305" s="109">
        <f>A305*Sheet1!D29</f>
        <v>1092</v>
      </c>
      <c r="E305" s="109">
        <f t="shared" si="9"/>
        <v>4975.382521611335</v>
      </c>
      <c r="O305" s="110">
        <f>Sheet1!F67</f>
        <v>0.6008190462035182</v>
      </c>
    </row>
    <row r="306" spans="1:15" ht="12.75">
      <c r="A306">
        <v>92</v>
      </c>
      <c r="B306" s="109">
        <f t="shared" si="10"/>
        <v>6189.3324070665785</v>
      </c>
      <c r="C306" s="109">
        <f>A306*Sheet1!D29</f>
        <v>1104</v>
      </c>
      <c r="E306" s="109">
        <f t="shared" si="9"/>
        <v>5085.3324070665785</v>
      </c>
      <c r="O306" s="110">
        <f>Sheet1!F67</f>
        <v>0.6008190462035182</v>
      </c>
    </row>
    <row r="307" spans="1:15" ht="12.75">
      <c r="A307">
        <v>93</v>
      </c>
      <c r="B307" s="109">
        <f t="shared" si="10"/>
        <v>6312.483930614229</v>
      </c>
      <c r="C307" s="109">
        <f>A307*Sheet1!D29</f>
        <v>1116</v>
      </c>
      <c r="E307" s="109">
        <f t="shared" si="9"/>
        <v>5196.483930614229</v>
      </c>
      <c r="O307" s="110">
        <f>Sheet1!F67</f>
        <v>0.6008190462035182</v>
      </c>
    </row>
    <row r="308" spans="1:15" ht="12.75">
      <c r="A308">
        <v>94</v>
      </c>
      <c r="B308" s="109">
        <f t="shared" si="10"/>
        <v>6436.837092254287</v>
      </c>
      <c r="C308" s="109">
        <f>A308*Sheet1!D29</f>
        <v>1128</v>
      </c>
      <c r="E308" s="109">
        <f t="shared" si="9"/>
        <v>5308.837092254287</v>
      </c>
      <c r="O308" s="110">
        <f>Sheet1!F67</f>
        <v>0.6008190462035182</v>
      </c>
    </row>
    <row r="309" spans="1:15" ht="12.75">
      <c r="A309">
        <v>95</v>
      </c>
      <c r="B309" s="109">
        <f t="shared" si="10"/>
        <v>6562.391891986752</v>
      </c>
      <c r="C309" s="109">
        <f>A309*Sheet1!D29</f>
        <v>1140</v>
      </c>
      <c r="E309" s="109">
        <f t="shared" si="9"/>
        <v>5422.391891986752</v>
      </c>
      <c r="O309" s="110">
        <f>Sheet1!F67</f>
        <v>0.6008190462035182</v>
      </c>
    </row>
    <row r="310" spans="1:15" ht="12.75">
      <c r="A310">
        <v>96</v>
      </c>
      <c r="B310" s="109">
        <f t="shared" si="10"/>
        <v>6689.148329811624</v>
      </c>
      <c r="C310" s="109">
        <f>A310*Sheet1!D29</f>
        <v>1152</v>
      </c>
      <c r="E310" s="109">
        <f t="shared" si="9"/>
        <v>5537.148329811624</v>
      </c>
      <c r="O310" s="110">
        <f>Sheet1!F67</f>
        <v>0.6008190462035182</v>
      </c>
    </row>
    <row r="311" spans="1:15" ht="12.75">
      <c r="A311">
        <v>97</v>
      </c>
      <c r="B311" s="109">
        <f t="shared" si="10"/>
        <v>6817.106405728903</v>
      </c>
      <c r="C311" s="109">
        <f>A311*Sheet1!D29</f>
        <v>1164</v>
      </c>
      <c r="E311" s="109">
        <f t="shared" si="9"/>
        <v>5653.106405728903</v>
      </c>
      <c r="O311" s="110">
        <f>Sheet1!F67</f>
        <v>0.6008190462035182</v>
      </c>
    </row>
    <row r="312" spans="1:15" ht="12.75">
      <c r="A312">
        <v>98</v>
      </c>
      <c r="B312" s="109">
        <f t="shared" si="10"/>
        <v>6946.266119738589</v>
      </c>
      <c r="C312" s="109">
        <f>A312*Sheet1!D29</f>
        <v>1176</v>
      </c>
      <c r="E312" s="109">
        <f t="shared" si="9"/>
        <v>5770.266119738589</v>
      </c>
      <c r="O312" s="110">
        <f>Sheet1!F67</f>
        <v>0.6008190462035182</v>
      </c>
    </row>
    <row r="313" spans="1:15" ht="12.75">
      <c r="A313">
        <v>99</v>
      </c>
      <c r="B313" s="109">
        <f t="shared" si="10"/>
        <v>7076.627471840682</v>
      </c>
      <c r="C313" s="109">
        <f>A313*Sheet1!D29</f>
        <v>1188</v>
      </c>
      <c r="E313" s="109">
        <f t="shared" si="9"/>
        <v>5888.627471840682</v>
      </c>
      <c r="O313" s="110">
        <f>Sheet1!F67</f>
        <v>0.6008190462035182</v>
      </c>
    </row>
    <row r="314" spans="1:15" ht="12.75">
      <c r="A314">
        <v>100</v>
      </c>
      <c r="B314" s="109">
        <f t="shared" si="10"/>
        <v>7208.1904620351825</v>
      </c>
      <c r="C314" s="109">
        <f>A314*Sheet1!D29</f>
        <v>1200</v>
      </c>
      <c r="E314" s="109">
        <f t="shared" si="9"/>
        <v>6008.1904620351825</v>
      </c>
      <c r="O314" s="110">
        <f>Sheet1!F67</f>
        <v>0.6008190462035182</v>
      </c>
    </row>
    <row r="315" spans="1:15" ht="12.75">
      <c r="A315">
        <v>105</v>
      </c>
      <c r="B315" s="109">
        <f t="shared" si="10"/>
        <v>7884.029984393788</v>
      </c>
      <c r="C315" s="109">
        <f>A315*Sheet1!D29</f>
        <v>1260</v>
      </c>
      <c r="E315" s="109">
        <f t="shared" si="9"/>
        <v>6624.029984393788</v>
      </c>
      <c r="O315" s="110">
        <f>Sheet1!F67</f>
        <v>0.6008190462035182</v>
      </c>
    </row>
    <row r="316" spans="1:15" ht="12.75">
      <c r="A316">
        <v>110</v>
      </c>
      <c r="B316" s="109">
        <f t="shared" si="10"/>
        <v>8589.91045906257</v>
      </c>
      <c r="C316" s="109">
        <f>A316*Sheet1!D29</f>
        <v>1320</v>
      </c>
      <c r="E316" s="109">
        <f t="shared" si="9"/>
        <v>7269.91045906257</v>
      </c>
      <c r="O316" s="110">
        <f>Sheet1!F67</f>
        <v>0.6008190462035182</v>
      </c>
    </row>
    <row r="317" spans="1:15" ht="12.75">
      <c r="A317">
        <v>115</v>
      </c>
      <c r="B317" s="109">
        <f t="shared" si="10"/>
        <v>9325.831886041527</v>
      </c>
      <c r="C317" s="109">
        <f>A317*Sheet1!D29</f>
        <v>1380</v>
      </c>
      <c r="E317" s="109">
        <f t="shared" si="9"/>
        <v>7945.831886041528</v>
      </c>
      <c r="O317" s="110">
        <f>Sheet1!F67</f>
        <v>0.6008190462035182</v>
      </c>
    </row>
    <row r="318" spans="1:15" ht="12.75">
      <c r="A318">
        <v>120</v>
      </c>
      <c r="B318" s="109">
        <f t="shared" si="10"/>
        <v>10091.794265330662</v>
      </c>
      <c r="C318" s="109">
        <f>A318*Sheet1!D29</f>
        <v>1440</v>
      </c>
      <c r="E318" s="109">
        <f t="shared" si="9"/>
        <v>8651.794265330662</v>
      </c>
      <c r="O318" s="110">
        <f>Sheet1!F67</f>
        <v>0.6008190462035182</v>
      </c>
    </row>
    <row r="319" spans="1:15" ht="12.75">
      <c r="A319">
        <v>125</v>
      </c>
      <c r="B319" s="109">
        <f t="shared" si="10"/>
        <v>10887.797596929971</v>
      </c>
      <c r="C319" s="109">
        <f>A319*Sheet1!D29</f>
        <v>1500</v>
      </c>
      <c r="E319" s="109">
        <f t="shared" si="9"/>
        <v>9387.797596929971</v>
      </c>
      <c r="O319" s="110">
        <f>Sheet1!F67</f>
        <v>0.6008190462035182</v>
      </c>
    </row>
    <row r="320" spans="1:15" ht="12.75">
      <c r="A320">
        <v>130</v>
      </c>
      <c r="B320" s="109">
        <f t="shared" si="10"/>
        <v>11713.841880839458</v>
      </c>
      <c r="C320" s="109">
        <f>A320*Sheet1!D29</f>
        <v>1560</v>
      </c>
      <c r="E320" s="109">
        <f t="shared" si="9"/>
        <v>10153.841880839458</v>
      </c>
      <c r="O320" s="110">
        <f>Sheet1!F67</f>
        <v>0.6008190462035182</v>
      </c>
    </row>
    <row r="321" spans="1:15" ht="12.75">
      <c r="A321">
        <v>135</v>
      </c>
      <c r="B321" s="109">
        <f t="shared" si="10"/>
        <v>12569.92711705912</v>
      </c>
      <c r="C321" s="109">
        <f>A321*Sheet1!D29</f>
        <v>1620</v>
      </c>
      <c r="E321" s="109">
        <f t="shared" si="9"/>
        <v>10949.92711705912</v>
      </c>
      <c r="O321" s="110">
        <f>Sheet1!F67</f>
        <v>0.6008190462035182</v>
      </c>
    </row>
    <row r="322" spans="1:15" ht="12.75">
      <c r="A322">
        <v>140</v>
      </c>
      <c r="B322" s="109">
        <f t="shared" si="10"/>
        <v>13456.053305588957</v>
      </c>
      <c r="C322" s="109">
        <f>A322*Sheet1!D29</f>
        <v>1680</v>
      </c>
      <c r="E322" s="109">
        <f t="shared" si="9"/>
        <v>11776.053305588957</v>
      </c>
      <c r="O322" s="110">
        <f>Sheet1!F67</f>
        <v>0.6008190462035182</v>
      </c>
    </row>
    <row r="323" spans="1:15" ht="12.75">
      <c r="A323">
        <v>145</v>
      </c>
      <c r="B323" s="109">
        <f t="shared" si="10"/>
        <v>14372.22044642897</v>
      </c>
      <c r="C323" s="109">
        <f>A323*Sheet1!D29</f>
        <v>1740</v>
      </c>
      <c r="E323" s="109">
        <f t="shared" si="9"/>
        <v>12632.22044642897</v>
      </c>
      <c r="O323" s="110">
        <f>Sheet1!F67</f>
        <v>0.6008190462035182</v>
      </c>
    </row>
    <row r="324" spans="1:15" ht="12.75">
      <c r="A324">
        <v>150</v>
      </c>
      <c r="B324" s="109">
        <f t="shared" si="10"/>
        <v>15318.42853957916</v>
      </c>
      <c r="C324" s="109">
        <f>A324*Sheet1!D29</f>
        <v>1800</v>
      </c>
      <c r="E324" s="109">
        <f t="shared" si="9"/>
        <v>13518.42853957916</v>
      </c>
      <c r="O324" s="110">
        <f>Sheet1!F67</f>
        <v>0.6008190462035182</v>
      </c>
    </row>
    <row r="325" spans="1:15" ht="12.75">
      <c r="A325">
        <v>155</v>
      </c>
      <c r="B325" s="109">
        <f t="shared" si="10"/>
        <v>16294.677585039526</v>
      </c>
      <c r="C325" s="109">
        <f>A325*Sheet1!D29</f>
        <v>1860</v>
      </c>
      <c r="E325" s="109">
        <f t="shared" si="9"/>
        <v>14434.677585039526</v>
      </c>
      <c r="O325" s="110">
        <f>Sheet1!F67</f>
        <v>0.6008190462035182</v>
      </c>
    </row>
    <row r="326" spans="1:15" ht="12.75">
      <c r="A326">
        <v>160</v>
      </c>
      <c r="B326" s="109">
        <f t="shared" si="10"/>
        <v>17300.967582810066</v>
      </c>
      <c r="C326" s="109">
        <f>A326*Sheet1!D29</f>
        <v>1920</v>
      </c>
      <c r="E326" s="109">
        <f aca="true" t="shared" si="11" ref="E326:E334">(A326*A326)*O326</f>
        <v>15380.967582810066</v>
      </c>
      <c r="O326" s="110">
        <f>Sheet1!F67</f>
        <v>0.6008190462035182</v>
      </c>
    </row>
    <row r="327" spans="1:15" ht="12.75">
      <c r="A327">
        <v>165</v>
      </c>
      <c r="B327" s="109">
        <f t="shared" si="10"/>
        <v>18337.29853289078</v>
      </c>
      <c r="C327" s="109">
        <f>A327*Sheet1!D29</f>
        <v>1980</v>
      </c>
      <c r="E327" s="109">
        <f t="shared" si="11"/>
        <v>16357.298532890783</v>
      </c>
      <c r="O327" s="110">
        <f>Sheet1!F67</f>
        <v>0.6008190462035182</v>
      </c>
    </row>
    <row r="328" spans="1:15" ht="12.75">
      <c r="A328">
        <v>170</v>
      </c>
      <c r="B328" s="109">
        <f aca="true" t="shared" si="12" ref="B328:B334">C328+E328</f>
        <v>19403.670435281678</v>
      </c>
      <c r="C328" s="109">
        <f>A328*Sheet1!D29</f>
        <v>2040</v>
      </c>
      <c r="E328" s="109">
        <f t="shared" si="11"/>
        <v>17363.670435281678</v>
      </c>
      <c r="O328" s="110">
        <f>Sheet1!F67</f>
        <v>0.6008190462035182</v>
      </c>
    </row>
    <row r="329" spans="1:15" ht="12.75">
      <c r="A329">
        <v>175</v>
      </c>
      <c r="B329" s="109">
        <f t="shared" si="12"/>
        <v>20500.083289982747</v>
      </c>
      <c r="C329" s="109">
        <f>A329*Sheet1!D29</f>
        <v>2100</v>
      </c>
      <c r="E329" s="109">
        <f t="shared" si="11"/>
        <v>18400.083289982747</v>
      </c>
      <c r="O329" s="110">
        <f>Sheet1!F67</f>
        <v>0.6008190462035182</v>
      </c>
    </row>
    <row r="330" spans="1:15" ht="12.75">
      <c r="A330">
        <v>180</v>
      </c>
      <c r="B330" s="109">
        <f t="shared" si="12"/>
        <v>21626.53709699399</v>
      </c>
      <c r="C330" s="109">
        <f>A330*Sheet1!D29</f>
        <v>2160</v>
      </c>
      <c r="E330" s="109">
        <f t="shared" si="11"/>
        <v>19466.53709699399</v>
      </c>
      <c r="O330" s="110">
        <f>Sheet1!F67</f>
        <v>0.6008190462035182</v>
      </c>
    </row>
    <row r="331" spans="1:15" ht="12.75">
      <c r="A331">
        <v>185</v>
      </c>
      <c r="B331" s="109">
        <f t="shared" si="12"/>
        <v>22783.03185631541</v>
      </c>
      <c r="C331" s="109">
        <f>A331*Sheet1!D29</f>
        <v>2220</v>
      </c>
      <c r="E331" s="109">
        <f t="shared" si="11"/>
        <v>20563.03185631541</v>
      </c>
      <c r="O331" s="110">
        <f>Sheet1!F67</f>
        <v>0.6008190462035182</v>
      </c>
    </row>
    <row r="332" spans="1:15" ht="12.75">
      <c r="A332">
        <v>190</v>
      </c>
      <c r="B332" s="109">
        <f t="shared" si="12"/>
        <v>23969.567567947008</v>
      </c>
      <c r="C332" s="109">
        <f>A332*Sheet1!D29</f>
        <v>2280</v>
      </c>
      <c r="E332" s="109">
        <f t="shared" si="11"/>
        <v>21689.567567947008</v>
      </c>
      <c r="O332" s="110">
        <f>Sheet1!F67</f>
        <v>0.6008190462035182</v>
      </c>
    </row>
    <row r="333" spans="1:15" ht="12.75">
      <c r="A333">
        <v>195</v>
      </c>
      <c r="B333" s="109">
        <f t="shared" si="12"/>
        <v>25186.144231888782</v>
      </c>
      <c r="C333" s="109">
        <f>A333*Sheet1!D29</f>
        <v>2340</v>
      </c>
      <c r="E333" s="109">
        <f t="shared" si="11"/>
        <v>22846.144231888782</v>
      </c>
      <c r="O333" s="110">
        <f>Sheet1!F67</f>
        <v>0.6008190462035182</v>
      </c>
    </row>
    <row r="334" spans="1:15" ht="12.75">
      <c r="A334">
        <v>200</v>
      </c>
      <c r="B334" s="109">
        <f t="shared" si="12"/>
        <v>26432.76184814073</v>
      </c>
      <c r="C334" s="109">
        <f>A334*Sheet1!D29</f>
        <v>2400</v>
      </c>
      <c r="E334" s="109">
        <f t="shared" si="11"/>
        <v>24032.76184814073</v>
      </c>
      <c r="O334" s="110">
        <f>Sheet1!F67</f>
        <v>0.6008190462035182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2011-06-24T10:10:42Z</dcterms:modified>
  <cp:category/>
  <cp:version/>
  <cp:contentType/>
  <cp:contentStatus/>
  <cp:revision>3</cp:revision>
</cp:coreProperties>
</file>