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255" windowWidth="2061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<sst xmlns="http://schemas.openxmlformats.org/spreadsheetml/2006/main" count="195" uniqueCount="129">
  <si>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</si>
  <si>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</si>
  <si>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</si>
  <si>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</si>
  <si>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</si>
  <si>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</si>
  <si>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</si>
  <si>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</si>
  <si>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</si>
  <si>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</si>
  <si>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Durchmesser</t>
  </si>
  <si>
    <t>3. D (m)</t>
  </si>
  <si>
    <t>Umdrehungen/Sekunde</t>
  </si>
  <si>
    <t>RPS ( U / Sek)</t>
  </si>
  <si>
    <t>2. Geschwindigkeit der Spulen:</t>
  </si>
  <si>
    <t>Anzahl Spulen</t>
  </si>
  <si>
    <t>1. Spulen (n)</t>
  </si>
  <si>
    <t>Umfang in Loch-Mitte</t>
  </si>
  <si>
    <t>m</t>
  </si>
  <si>
    <t>Maße der Spule</t>
  </si>
  <si>
    <t>&gt; Radius bei Lochmitte</t>
  </si>
  <si>
    <t>mm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</si>
  <si>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</si>
  <si>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</si>
  <si>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</si>
  <si>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</si>
  <si>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</si>
  <si>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</si>
  <si>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</si>
  <si>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</si>
  <si>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Schenkelbreite (von oben gesehen)</t>
  </si>
  <si>
    <t>5. Breite(mm)</t>
  </si>
  <si>
    <t>Abstand zw. Spulen</t>
  </si>
  <si>
    <t>6. Abstand (mm)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</si>
  <si>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</si>
  <si>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</si>
  <si>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</si>
  <si>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</si>
  <si>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</si>
  <si>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</si>
  <si>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</si>
  <si>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</si>
  <si>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N50</t>
  </si>
  <si>
    <t>Dicke Magnet</t>
  </si>
  <si>
    <t>1. Dicke (mm)</t>
  </si>
  <si>
    <t>N48</t>
  </si>
  <si>
    <t>Luftspalt zwischen Magneten</t>
  </si>
  <si>
    <t>2. Abstand (mm)</t>
  </si>
  <si>
    <t>&gt;&gt; Max 2xMagnetdicke !</t>
  </si>
  <si>
    <t>N45</t>
  </si>
  <si>
    <t>Wertigkeit Magnet</t>
  </si>
  <si>
    <t>3. Grad ( Tesla)</t>
  </si>
  <si>
    <t>Magnetische Flussdichte:</t>
  </si>
  <si>
    <t>Tesla</t>
  </si>
  <si>
    <t>N42</t>
  </si>
  <si>
    <t>N40</t>
  </si>
  <si>
    <t>4. Anzahl der benötigten Wicklungen:</t>
  </si>
  <si>
    <t>Systemspannung (12V,24V,48V,240V,...)</t>
  </si>
  <si>
    <t>1. Spannung (Volt)</t>
  </si>
  <si>
    <t>Breite Magnet</t>
  </si>
  <si>
    <t>Länge Magnet</t>
  </si>
  <si>
    <t>4. Länge(mm)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</si>
  <si>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</si>
  <si>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</si>
  <si>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</si>
  <si>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</si>
  <si>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</si>
  <si>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</si>
  <si>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</si>
  <si>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</si>
  <si>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</si>
  <si>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Drahtdurchmesser</t>
  </si>
  <si>
    <t>1. D (mm)</t>
  </si>
  <si>
    <t>Packdichte</t>
  </si>
  <si>
    <t>2. Dichte(Faktor)</t>
  </si>
  <si>
    <t>Drähte in Hand</t>
  </si>
  <si>
    <t>3. Anzahl (n)</t>
  </si>
  <si>
    <t>Schichtdicke Laminat über den Spulen</t>
  </si>
  <si>
    <t>4. Dicke (mm)</t>
  </si>
  <si>
    <t>(je Statorseite)</t>
  </si>
  <si>
    <t>Abstand zwischen Stator und Magneten</t>
  </si>
  <si>
    <t>5. Abstand (mm)</t>
  </si>
  <si>
    <t>Dicke(Höhe)</t>
  </si>
  <si>
    <t>wenn rot, dann zu dick !</t>
  </si>
  <si>
    <t>6. Drahtlänge: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</si>
  <si>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</si>
  <si>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</si>
  <si>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</si>
  <si>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</si>
  <si>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</si>
  <si>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</si>
  <si>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</si>
  <si>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</si>
  <si>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Ohm</t>
  </si>
  <si>
    <t>8. Leistung / Wirkungsgrad:</t>
  </si>
  <si>
    <t>(gilt nur für den Fall von Batterieladung)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</si>
  <si>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</si>
  <si>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</si>
  <si>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</si>
  <si>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</si>
  <si>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</si>
  <si>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</si>
  <si>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</si>
  <si>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</si>
  <si>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Spannungsabfall Gleichrichter</t>
  </si>
  <si>
    <t>V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</si>
  <si>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</si>
  <si>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</si>
  <si>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</si>
  <si>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</si>
  <si>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</si>
  <si>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</si>
  <si>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</si>
  <si>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Wirk-grad Gen +Gleichrichter</t>
  </si>
  <si>
    <t>Gesamtwirkungsgrad Anlage</t>
  </si>
  <si>
    <t>Dreieckschaltung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</si>
  <si>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</si>
  <si>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</si>
  <si>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</si>
  <si>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</si>
  <si>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</si>
  <si>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</si>
  <si>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</si>
  <si>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</si>
  <si>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</si>
  <si>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Wirkungsgrad</t>
  </si>
  <si>
    <t>Hilfen:</t>
  </si>
  <si>
    <t>Generator</t>
  </si>
  <si>
    <t>Scheibengenerator Berechnung V1.7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</si>
</sst>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4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4"/>
      <color indexed="9"/>
      <name val="Arial"/>
      <family val="2"/>
    </font>
    <font>
      <b/>
      <sz val="17.25"/>
      <color indexed="8"/>
      <name val="Arial"/>
      <family val="2"/>
    </font>
    <font>
      <sz val="14.25"/>
      <color indexed="8"/>
      <name val="Arial"/>
      <family val="2"/>
    </font>
    <font>
      <b/>
      <sz val="14.25"/>
      <color indexed="8"/>
      <name val="Arial"/>
      <family val="2"/>
    </font>
    <font>
      <b/>
      <sz val="17"/>
      <color indexed="8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4" borderId="4" xfId="0" applyFill="1" applyBorder="1" applyAlignment="1">
      <alignment/>
    </xf>
    <xf numFmtId="0" fontId="1" fillId="5" borderId="5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0" xfId="0" applyFill="1" applyAlignment="1">
      <alignment/>
    </xf>
    <xf numFmtId="0" fontId="0" fillId="4" borderId="9" xfId="0" applyFill="1" applyBorder="1" applyAlignment="1">
      <alignment/>
    </xf>
    <xf numFmtId="0" fontId="0" fillId="4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0" fillId="4" borderId="0" xfId="0" applyFont="1" applyFill="1" applyAlignment="1">
      <alignment horizontal="right"/>
    </xf>
    <xf numFmtId="164" fontId="0" fillId="5" borderId="12" xfId="0" applyNumberFormat="1" applyFill="1" applyBorder="1" applyAlignment="1">
      <alignment/>
    </xf>
    <xf numFmtId="0" fontId="1" fillId="3" borderId="13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2" fontId="0" fillId="5" borderId="12" xfId="0" applyNumberForma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3" fillId="2" borderId="7" xfId="0" applyFont="1" applyFill="1" applyBorder="1" applyAlignment="1">
      <alignment/>
    </xf>
    <xf numFmtId="0" fontId="4" fillId="6" borderId="0" xfId="0" applyFont="1" applyFill="1" applyAlignment="1">
      <alignment/>
    </xf>
    <xf numFmtId="0" fontId="4" fillId="6" borderId="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0" xfId="0" applyFill="1" applyAlignment="1">
      <alignment/>
    </xf>
    <xf numFmtId="0" fontId="0" fillId="6" borderId="9" xfId="0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6" borderId="19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0" fillId="6" borderId="0" xfId="0" applyFont="1" applyFill="1" applyAlignment="1">
      <alignment horizontal="right"/>
    </xf>
    <xf numFmtId="0" fontId="0" fillId="5" borderId="11" xfId="0" applyFill="1" applyBorder="1" applyAlignment="1">
      <alignment/>
    </xf>
    <xf numFmtId="0" fontId="1" fillId="6" borderId="7" xfId="0" applyFont="1" applyFill="1" applyBorder="1" applyAlignment="1">
      <alignment/>
    </xf>
    <xf numFmtId="0" fontId="0" fillId="6" borderId="0" xfId="0" applyFill="1" applyBorder="1" applyAlignment="1">
      <alignment/>
    </xf>
    <xf numFmtId="2" fontId="0" fillId="5" borderId="15" xfId="0" applyNumberFormat="1" applyFill="1" applyBorder="1" applyAlignment="1">
      <alignment/>
    </xf>
    <xf numFmtId="0" fontId="0" fillId="6" borderId="20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2" fontId="0" fillId="6" borderId="0" xfId="0" applyNumberFormat="1" applyFill="1" applyAlignment="1">
      <alignment/>
    </xf>
    <xf numFmtId="0" fontId="0" fillId="6" borderId="21" xfId="0" applyFont="1" applyFill="1" applyBorder="1" applyAlignment="1">
      <alignment/>
    </xf>
    <xf numFmtId="2" fontId="0" fillId="5" borderId="11" xfId="0" applyNumberFormat="1" applyFill="1" applyBorder="1" applyAlignment="1">
      <alignment/>
    </xf>
    <xf numFmtId="0" fontId="0" fillId="6" borderId="22" xfId="0" applyFont="1" applyFill="1" applyBorder="1" applyAlignment="1">
      <alignment/>
    </xf>
    <xf numFmtId="0" fontId="0" fillId="0" borderId="0" xfId="0" applyBorder="1" applyAlignment="1">
      <alignment/>
    </xf>
    <xf numFmtId="0" fontId="0" fillId="6" borderId="0" xfId="0" applyFont="1" applyFill="1" applyBorder="1" applyAlignment="1">
      <alignment horizontal="right"/>
    </xf>
    <xf numFmtId="0" fontId="0" fillId="6" borderId="17" xfId="0" applyFill="1" applyBorder="1" applyAlignment="1">
      <alignment/>
    </xf>
    <xf numFmtId="0" fontId="0" fillId="6" borderId="17" xfId="0" applyFont="1" applyFill="1" applyBorder="1" applyAlignment="1">
      <alignment horizontal="right"/>
    </xf>
    <xf numFmtId="0" fontId="0" fillId="6" borderId="18" xfId="0" applyFill="1" applyBorder="1" applyAlignment="1">
      <alignment/>
    </xf>
    <xf numFmtId="0" fontId="0" fillId="8" borderId="23" xfId="0" applyFont="1" applyFill="1" applyBorder="1" applyAlignment="1">
      <alignment/>
    </xf>
    <xf numFmtId="0" fontId="0" fillId="8" borderId="24" xfId="0" applyFill="1" applyBorder="1" applyAlignment="1">
      <alignment/>
    </xf>
    <xf numFmtId="0" fontId="0" fillId="4" borderId="0" xfId="0" applyFill="1" applyBorder="1" applyAlignment="1">
      <alignment/>
    </xf>
    <xf numFmtId="0" fontId="0" fillId="8" borderId="25" xfId="0" applyFont="1" applyFill="1" applyBorder="1" applyAlignment="1">
      <alignment/>
    </xf>
    <xf numFmtId="0" fontId="0" fillId="8" borderId="26" xfId="0" applyFill="1" applyBorder="1" applyAlignment="1">
      <alignment/>
    </xf>
    <xf numFmtId="0" fontId="0" fillId="4" borderId="0" xfId="0" applyFont="1" applyFill="1" applyAlignment="1">
      <alignment/>
    </xf>
    <xf numFmtId="0" fontId="1" fillId="4" borderId="0" xfId="0" applyFont="1" applyFill="1" applyBorder="1" applyAlignment="1">
      <alignment horizontal="left"/>
    </xf>
    <xf numFmtId="0" fontId="0" fillId="7" borderId="0" xfId="0" applyFont="1" applyFill="1" applyBorder="1" applyAlignment="1">
      <alignment horizontal="right"/>
    </xf>
    <xf numFmtId="0" fontId="0" fillId="5" borderId="12" xfId="0" applyFill="1" applyBorder="1" applyAlignment="1">
      <alignment/>
    </xf>
    <xf numFmtId="0" fontId="0" fillId="4" borderId="27" xfId="0" applyFill="1" applyBorder="1" applyAlignment="1">
      <alignment/>
    </xf>
    <xf numFmtId="0" fontId="0" fillId="8" borderId="28" xfId="0" applyFont="1" applyFill="1" applyBorder="1" applyAlignment="1">
      <alignment/>
    </xf>
    <xf numFmtId="0" fontId="0" fillId="8" borderId="29" xfId="0" applyFill="1" applyBorder="1" applyAlignment="1">
      <alignment/>
    </xf>
    <xf numFmtId="0" fontId="0" fillId="6" borderId="30" xfId="0" applyFill="1" applyBorder="1" applyAlignment="1">
      <alignment/>
    </xf>
    <xf numFmtId="0" fontId="0" fillId="6" borderId="14" xfId="0" applyFont="1" applyFill="1" applyBorder="1" applyAlignment="1">
      <alignment/>
    </xf>
    <xf numFmtId="1" fontId="0" fillId="6" borderId="0" xfId="0" applyNumberFormat="1" applyFill="1" applyAlignment="1">
      <alignment/>
    </xf>
    <xf numFmtId="0" fontId="0" fillId="9" borderId="7" xfId="0" applyFont="1" applyFill="1" applyBorder="1" applyAlignment="1">
      <alignment/>
    </xf>
    <xf numFmtId="1" fontId="0" fillId="5" borderId="12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0" fillId="6" borderId="31" xfId="0" applyFill="1" applyBorder="1" applyAlignment="1">
      <alignment/>
    </xf>
    <xf numFmtId="0" fontId="0" fillId="6" borderId="16" xfId="0" applyFill="1" applyBorder="1" applyAlignment="1">
      <alignment/>
    </xf>
    <xf numFmtId="0" fontId="1" fillId="4" borderId="7" xfId="0" applyFont="1" applyFill="1" applyBorder="1" applyAlignment="1">
      <alignment/>
    </xf>
    <xf numFmtId="2" fontId="1" fillId="7" borderId="12" xfId="0" applyNumberFormat="1" applyFont="1" applyFill="1" applyBorder="1" applyAlignment="1">
      <alignment/>
    </xf>
    <xf numFmtId="0" fontId="6" fillId="4" borderId="9" xfId="0" applyFont="1" applyFill="1" applyBorder="1" applyAlignment="1">
      <alignment/>
    </xf>
    <xf numFmtId="0" fontId="1" fillId="4" borderId="21" xfId="0" applyFont="1" applyFill="1" applyBorder="1" applyAlignment="1">
      <alignment/>
    </xf>
    <xf numFmtId="2" fontId="0" fillId="5" borderId="13" xfId="0" applyNumberFormat="1" applyFill="1" applyBorder="1" applyAlignment="1">
      <alignment/>
    </xf>
    <xf numFmtId="2" fontId="0" fillId="6" borderId="0" xfId="0" applyNumberFormat="1" applyFill="1" applyBorder="1" applyAlignment="1">
      <alignment/>
    </xf>
    <xf numFmtId="0" fontId="0" fillId="4" borderId="32" xfId="0" applyFont="1" applyFill="1" applyBorder="1" applyAlignment="1">
      <alignment/>
    </xf>
    <xf numFmtId="0" fontId="1" fillId="3" borderId="33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9" borderId="8" xfId="0" applyFont="1" applyFill="1" applyBorder="1" applyAlignment="1">
      <alignment/>
    </xf>
    <xf numFmtId="0" fontId="0" fillId="6" borderId="7" xfId="0" applyFont="1" applyFill="1" applyBorder="1" applyAlignment="1">
      <alignment/>
    </xf>
    <xf numFmtId="2" fontId="1" fillId="3" borderId="11" xfId="0" applyNumberFormat="1" applyFont="1" applyFill="1" applyBorder="1" applyAlignment="1">
      <alignment horizontal="left"/>
    </xf>
    <xf numFmtId="0" fontId="0" fillId="6" borderId="0" xfId="0" applyFont="1" applyFill="1" applyBorder="1" applyAlignment="1">
      <alignment/>
    </xf>
    <xf numFmtId="164" fontId="0" fillId="5" borderId="11" xfId="0" applyNumberFormat="1" applyFont="1" applyFill="1" applyBorder="1" applyAlignment="1">
      <alignment horizontal="right"/>
    </xf>
    <xf numFmtId="2" fontId="1" fillId="3" borderId="13" xfId="0" applyNumberFormat="1" applyFont="1" applyFill="1" applyBorder="1" applyAlignment="1">
      <alignment horizontal="left"/>
    </xf>
    <xf numFmtId="164" fontId="0" fillId="5" borderId="13" xfId="0" applyNumberFormat="1" applyFont="1" applyFill="1" applyBorder="1" applyAlignment="1">
      <alignment horizontal="right"/>
    </xf>
    <xf numFmtId="2" fontId="1" fillId="3" borderId="34" xfId="0" applyNumberFormat="1" applyFont="1" applyFill="1" applyBorder="1" applyAlignment="1">
      <alignment horizontal="left"/>
    </xf>
    <xf numFmtId="0" fontId="1" fillId="6" borderId="0" xfId="0" applyFont="1" applyFill="1" applyBorder="1" applyAlignment="1">
      <alignment/>
    </xf>
    <xf numFmtId="164" fontId="1" fillId="5" borderId="13" xfId="0" applyNumberFormat="1" applyFont="1" applyFill="1" applyBorder="1" applyAlignment="1">
      <alignment horizontal="right"/>
    </xf>
    <xf numFmtId="2" fontId="1" fillId="3" borderId="15" xfId="0" applyNumberFormat="1" applyFont="1" applyFill="1" applyBorder="1" applyAlignment="1">
      <alignment horizontal="left"/>
    </xf>
    <xf numFmtId="10" fontId="0" fillId="0" borderId="0" xfId="0" applyNumberFormat="1" applyAlignment="1">
      <alignment/>
    </xf>
    <xf numFmtId="164" fontId="7" fillId="5" borderId="13" xfId="0" applyNumberFormat="1" applyFont="1" applyFill="1" applyBorder="1" applyAlignment="1">
      <alignment horizontal="right"/>
    </xf>
    <xf numFmtId="2" fontId="0" fillId="6" borderId="9" xfId="0" applyNumberFormat="1" applyFont="1" applyFill="1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2" fontId="0" fillId="6" borderId="9" xfId="0" applyNumberFormat="1" applyFill="1" applyBorder="1" applyAlignment="1">
      <alignment/>
    </xf>
    <xf numFmtId="0" fontId="0" fillId="6" borderId="35" xfId="0" applyFont="1" applyFill="1" applyBorder="1" applyAlignment="1">
      <alignment/>
    </xf>
    <xf numFmtId="0" fontId="0" fillId="0" borderId="37" xfId="0" applyBorder="1" applyAlignment="1">
      <alignment/>
    </xf>
    <xf numFmtId="10" fontId="0" fillId="0" borderId="0" xfId="0" applyNumberFormat="1" applyFill="1" applyAlignment="1">
      <alignment/>
    </xf>
    <xf numFmtId="0" fontId="0" fillId="6" borderId="38" xfId="0" applyFont="1" applyFill="1" applyBorder="1" applyAlignment="1">
      <alignment/>
    </xf>
    <xf numFmtId="164" fontId="0" fillId="5" borderId="15" xfId="0" applyNumberFormat="1" applyFont="1" applyFill="1" applyBorder="1" applyAlignment="1">
      <alignment horizontal="right"/>
    </xf>
    <xf numFmtId="2" fontId="0" fillId="6" borderId="0" xfId="0" applyNumberFormat="1" applyFont="1" applyFill="1" applyBorder="1" applyAlignment="1">
      <alignment horizontal="left"/>
    </xf>
    <xf numFmtId="0" fontId="0" fillId="6" borderId="8" xfId="0" applyFont="1" applyFill="1" applyBorder="1" applyAlignment="1">
      <alignment/>
    </xf>
    <xf numFmtId="0" fontId="0" fillId="6" borderId="17" xfId="0" applyFont="1" applyFill="1" applyBorder="1" applyAlignment="1">
      <alignment/>
    </xf>
    <xf numFmtId="164" fontId="0" fillId="6" borderId="17" xfId="0" applyNumberFormat="1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30" xfId="0" applyFill="1" applyBorder="1" applyAlignment="1">
      <alignment/>
    </xf>
    <xf numFmtId="0" fontId="0" fillId="0" borderId="9" xfId="0" applyBorder="1" applyAlignment="1">
      <alignment/>
    </xf>
    <xf numFmtId="0" fontId="0" fillId="2" borderId="9" xfId="0" applyFill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Generator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Sheet2!$J$7:$J$33</c:f>
              <c:numCache>
                <c:ptCount val="27"/>
                <c:pt idx="0">
                  <c:v>1.2000000000000002</c:v>
                </c:pt>
                <c:pt idx="1">
                  <c:v>2.4000000000000004</c:v>
                </c:pt>
                <c:pt idx="2">
                  <c:v>3.5999999999999996</c:v>
                </c:pt>
                <c:pt idx="3">
                  <c:v>6</c:v>
                </c:pt>
                <c:pt idx="4">
                  <c:v>9.600000000000001</c:v>
                </c:pt>
                <c:pt idx="5">
                  <c:v>13.200000000000001</c:v>
                </c:pt>
                <c:pt idx="6">
                  <c:v>18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43.2</c:v>
                </c:pt>
                <c:pt idx="11">
                  <c:v>51.599999999999994</c:v>
                </c:pt>
                <c:pt idx="12">
                  <c:v>60</c:v>
                </c:pt>
                <c:pt idx="13">
                  <c:v>68.4</c:v>
                </c:pt>
                <c:pt idx="14">
                  <c:v>78</c:v>
                </c:pt>
                <c:pt idx="15">
                  <c:v>87.6</c:v>
                </c:pt>
                <c:pt idx="16">
                  <c:v>97.19999999999999</c:v>
                </c:pt>
                <c:pt idx="17">
                  <c:v>108</c:v>
                </c:pt>
                <c:pt idx="18">
                  <c:v>118.80000000000001</c:v>
                </c:pt>
                <c:pt idx="19">
                  <c:v>129.60000000000002</c:v>
                </c:pt>
                <c:pt idx="20">
                  <c:v>141.60000000000002</c:v>
                </c:pt>
              </c:numCache>
            </c:numRef>
          </c:yVal>
          <c:smooth val="1"/>
        </c:ser>
        <c:ser>
          <c:idx val="1"/>
          <c:order val="1"/>
          <c:tx>
            <c:v>Repeller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Sheet2!$I$7:$I$27</c:f>
              <c:numCache>
                <c:ptCount val="21"/>
                <c:pt idx="0">
                  <c:v>1.3910973804</c:v>
                </c:pt>
                <c:pt idx="1">
                  <c:v>2.71698707109375</c:v>
                </c:pt>
                <c:pt idx="2">
                  <c:v>4.69495365885</c:v>
                </c:pt>
                <c:pt idx="3">
                  <c:v>7.45541252308125</c:v>
                </c:pt>
                <c:pt idx="4">
                  <c:v>11.1287790432</c:v>
                </c:pt>
                <c:pt idx="5">
                  <c:v>15.84546859861875</c:v>
                </c:pt>
                <c:pt idx="6">
                  <c:v>21.73589656875</c:v>
                </c:pt>
                <c:pt idx="7">
                  <c:v>28.93047833300625</c:v>
                </c:pt>
                <c:pt idx="8">
                  <c:v>37.5596292708</c:v>
                </c:pt>
                <c:pt idx="9">
                  <c:v>47.75376476154375</c:v>
                </c:pt>
                <c:pt idx="10">
                  <c:v>59.64330018465</c:v>
                </c:pt>
                <c:pt idx="11">
                  <c:v>73.35865091953124</c:v>
                </c:pt>
                <c:pt idx="12">
                  <c:v>89.0302323456</c:v>
                </c:pt>
                <c:pt idx="13">
                  <c:v>106.78845984226875</c:v>
                </c:pt>
                <c:pt idx="14">
                  <c:v>126.76374878895</c:v>
                </c:pt>
                <c:pt idx="15">
                  <c:v>149.08651456505623</c:v>
                </c:pt>
                <c:pt idx="16">
                  <c:v>173.88717255</c:v>
                </c:pt>
                <c:pt idx="17">
                  <c:v>201.29613812319374</c:v>
                </c:pt>
                <c:pt idx="18">
                  <c:v>231.44382666405</c:v>
                </c:pt>
                <c:pt idx="19">
                  <c:v>264.46065355198124</c:v>
                </c:pt>
                <c:pt idx="20">
                  <c:v>300.4770341664</c:v>
                </c:pt>
              </c:numCache>
            </c:numRef>
          </c:yVal>
          <c:smooth val="1"/>
        </c:ser>
        <c:axId val="36417179"/>
        <c:axId val="59319156"/>
      </c:scatterChart>
      <c:valAx>
        <c:axId val="36417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19156"/>
        <c:crossesAt val="0"/>
        <c:crossBetween val="midCat"/>
        <c:dispUnits/>
        <c:majorUnit val="1"/>
      </c:valAx>
      <c:valAx>
        <c:axId val="59319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17179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Sheet3!$J$7:$J$33</c:f>
              <c:numCache>
                <c:ptCount val="27"/>
                <c:pt idx="0">
                  <c:v>1.2000000000000002</c:v>
                </c:pt>
                <c:pt idx="1">
                  <c:v>2.4000000000000004</c:v>
                </c:pt>
                <c:pt idx="2">
                  <c:v>4.800000000000001</c:v>
                </c:pt>
                <c:pt idx="3">
                  <c:v>8.399999999999999</c:v>
                </c:pt>
                <c:pt idx="4">
                  <c:v>12</c:v>
                </c:pt>
                <c:pt idx="5">
                  <c:v>16.799999999999997</c:v>
                </c:pt>
                <c:pt idx="6">
                  <c:v>22.799999999999997</c:v>
                </c:pt>
                <c:pt idx="7">
                  <c:v>30</c:v>
                </c:pt>
                <c:pt idx="8">
                  <c:v>38.400000000000006</c:v>
                </c:pt>
                <c:pt idx="9">
                  <c:v>46.8</c:v>
                </c:pt>
                <c:pt idx="10">
                  <c:v>56.400000000000006</c:v>
                </c:pt>
                <c:pt idx="11">
                  <c:v>67.19999999999999</c:v>
                </c:pt>
                <c:pt idx="12">
                  <c:v>79.19999999999999</c:v>
                </c:pt>
                <c:pt idx="13">
                  <c:v>91.19999999999999</c:v>
                </c:pt>
                <c:pt idx="14">
                  <c:v>104.39999999999999</c:v>
                </c:pt>
                <c:pt idx="15">
                  <c:v>118.80000000000001</c:v>
                </c:pt>
                <c:pt idx="16">
                  <c:v>133.2</c:v>
                </c:pt>
                <c:pt idx="17">
                  <c:v>147.60000000000002</c:v>
                </c:pt>
                <c:pt idx="18">
                  <c:v>163.2</c:v>
                </c:pt>
                <c:pt idx="19">
                  <c:v>178.8</c:v>
                </c:pt>
                <c:pt idx="20">
                  <c:v>195.60000000000002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Sheet3!$I$7:$I$27</c:f>
              <c:numCache>
                <c:ptCount val="21"/>
                <c:pt idx="0">
                  <c:v>1.6693168564799998</c:v>
                </c:pt>
                <c:pt idx="1">
                  <c:v>3.2603844853125</c:v>
                </c:pt>
                <c:pt idx="2">
                  <c:v>5.63394439062</c:v>
                </c:pt>
                <c:pt idx="3">
                  <c:v>8.9464950276975</c:v>
                </c:pt>
                <c:pt idx="4">
                  <c:v>13.354534851839999</c:v>
                </c:pt>
                <c:pt idx="5">
                  <c:v>19.0145623183425</c:v>
                </c:pt>
                <c:pt idx="6">
                  <c:v>26.0830758825</c:v>
                </c:pt>
                <c:pt idx="7">
                  <c:v>34.7165739996075</c:v>
                </c:pt>
                <c:pt idx="8">
                  <c:v>45.07155512496</c:v>
                </c:pt>
                <c:pt idx="9">
                  <c:v>57.3045177138525</c:v>
                </c:pt>
                <c:pt idx="10">
                  <c:v>71.57196022158</c:v>
                </c:pt>
                <c:pt idx="11">
                  <c:v>88.03038110343749</c:v>
                </c:pt>
                <c:pt idx="12">
                  <c:v>106.83627881471999</c:v>
                </c:pt>
                <c:pt idx="13">
                  <c:v>128.1461518107225</c:v>
                </c:pt>
                <c:pt idx="14">
                  <c:v>152.11649854674</c:v>
                </c:pt>
                <c:pt idx="15">
                  <c:v>178.90381747806748</c:v>
                </c:pt>
                <c:pt idx="16">
                  <c:v>208.66460706</c:v>
                </c:pt>
                <c:pt idx="17">
                  <c:v>241.55536574783247</c:v>
                </c:pt>
                <c:pt idx="18">
                  <c:v>277.73259199686</c:v>
                </c:pt>
                <c:pt idx="19">
                  <c:v>317.3527842623775</c:v>
                </c:pt>
                <c:pt idx="20">
                  <c:v>360.57244099968</c:v>
                </c:pt>
              </c:numCache>
            </c:numRef>
          </c:yVal>
          <c:smooth val="1"/>
        </c:ser>
        <c:axId val="64110357"/>
        <c:axId val="40122302"/>
      </c:scatterChart>
      <c:valAx>
        <c:axId val="64110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22302"/>
        <c:crossesAt val="0"/>
        <c:crossBetween val="midCat"/>
        <c:dispUnits/>
        <c:majorUnit val="1"/>
      </c:valAx>
      <c:valAx>
        <c:axId val="40122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10357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95</xdr:row>
      <xdr:rowOff>228600</xdr:rowOff>
    </xdr:from>
    <xdr:to>
      <xdr:col>7</xdr:col>
      <xdr:colOff>9525</xdr:colOff>
      <xdr:row>124</xdr:row>
      <xdr:rowOff>0</xdr:rowOff>
    </xdr:to>
    <xdr:graphicFrame>
      <xdr:nvGraphicFramePr>
        <xdr:cNvPr id="1" name="Chart 1"/>
        <xdr:cNvGraphicFramePr/>
      </xdr:nvGraphicFramePr>
      <xdr:xfrm>
        <a:off x="295275" y="15697200"/>
        <a:ext cx="83915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124</xdr:row>
      <xdr:rowOff>219075</xdr:rowOff>
    </xdr:from>
    <xdr:to>
      <xdr:col>7</xdr:col>
      <xdr:colOff>9525</xdr:colOff>
      <xdr:row>154</xdr:row>
      <xdr:rowOff>152400</xdr:rowOff>
    </xdr:to>
    <xdr:graphicFrame>
      <xdr:nvGraphicFramePr>
        <xdr:cNvPr id="2" name="Chart 2"/>
        <xdr:cNvGraphicFramePr/>
      </xdr:nvGraphicFramePr>
      <xdr:xfrm>
        <a:off x="304800" y="20450175"/>
        <a:ext cx="838200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85725</xdr:colOff>
      <xdr:row>2</xdr:row>
      <xdr:rowOff>57150</xdr:rowOff>
    </xdr:from>
    <xdr:to>
      <xdr:col>15</xdr:col>
      <xdr:colOff>600075</xdr:colOff>
      <xdr:row>25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82200" y="447675"/>
          <a:ext cx="41719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workbookViewId="0" topLeftCell="A43">
      <selection activeCell="D17" sqref="D17"/>
    </sheetView>
  </sheetViews>
  <sheetFormatPr defaultColWidth="11.421875" defaultRowHeight="12.75"/>
  <cols>
    <col min="1" max="1" width="4.421875" style="0" customWidth="1"/>
    <col min="2" max="2" width="36.57421875" style="0" customWidth="1"/>
    <col min="3" max="3" width="18.00390625" style="0" customWidth="1"/>
    <col min="4" max="4" width="9.140625" style="0" customWidth="1"/>
    <col min="5" max="5" width="28.57421875" style="0" customWidth="1"/>
    <col min="6" max="6" width="17.7109375" style="0" customWidth="1"/>
    <col min="7" max="7" width="15.7109375" style="0" customWidth="1"/>
    <col min="8" max="16384" width="9.140625" style="0" customWidth="1"/>
  </cols>
  <sheetData>
    <row r="1" s="1" customFormat="1" ht="18">
      <c r="B1" s="2" t="s">
        <v>128</v>
      </c>
    </row>
    <row r="2" ht="12.75">
      <c r="G2" s="3"/>
    </row>
    <row r="3" spans="2:7" ht="12.75">
      <c r="B3" s="4" t="s">
        <v>0</v>
      </c>
      <c r="C3" s="5" t="s">
        <v>1</v>
      </c>
      <c r="D3" s="6"/>
      <c r="E3" s="7"/>
      <c r="F3" s="8" t="s">
        <v>2</v>
      </c>
      <c r="G3" s="9" t="s">
        <v>3</v>
      </c>
    </row>
    <row r="4" spans="2:7" ht="12.75">
      <c r="B4" s="10"/>
      <c r="C4" s="11"/>
      <c r="D4" s="12"/>
      <c r="E4" s="12"/>
      <c r="F4" s="12"/>
      <c r="G4" s="13"/>
    </row>
    <row r="5" spans="2:7" ht="12.75">
      <c r="B5" s="14" t="s">
        <v>4</v>
      </c>
      <c r="C5" s="12" t="s">
        <v>5</v>
      </c>
      <c r="D5" s="15">
        <v>4.5</v>
      </c>
      <c r="E5" s="16" t="s">
        <v>6</v>
      </c>
      <c r="F5" s="17">
        <f>(D6*D5*60)/(2*PI()*(D7/2))</f>
        <v>229.1831180523293</v>
      </c>
      <c r="G5" s="13" t="s">
        <v>7</v>
      </c>
    </row>
    <row r="6" spans="2:7" ht="12.75">
      <c r="B6" s="14" t="s">
        <v>8</v>
      </c>
      <c r="C6" s="12" t="s">
        <v>9</v>
      </c>
      <c r="D6" s="18">
        <v>3.2</v>
      </c>
      <c r="E6" s="12"/>
      <c r="F6" s="12"/>
      <c r="G6" s="13"/>
    </row>
    <row r="7" spans="2:7" ht="12.75">
      <c r="B7" s="14" t="s">
        <v>10</v>
      </c>
      <c r="C7" s="19" t="s">
        <v>11</v>
      </c>
      <c r="D7" s="20">
        <v>1.2</v>
      </c>
      <c r="E7" s="16" t="s">
        <v>12</v>
      </c>
      <c r="F7" s="21">
        <f>F5/60</f>
        <v>3.819718634205488</v>
      </c>
      <c r="G7" s="13" t="s">
        <v>13</v>
      </c>
    </row>
    <row r="8" spans="2:7" ht="12.75">
      <c r="B8" s="22"/>
      <c r="C8" s="23"/>
      <c r="D8" s="23"/>
      <c r="E8" s="23"/>
      <c r="F8" s="23"/>
      <c r="G8" s="24"/>
    </row>
    <row r="9" spans="2:10" ht="12.75">
      <c r="B9" s="25" t="s">
        <v>14</v>
      </c>
      <c r="C9" s="26"/>
      <c r="D9" s="26"/>
      <c r="E9" s="26"/>
      <c r="F9" s="26"/>
      <c r="G9" s="27"/>
      <c r="J9" s="28"/>
    </row>
    <row r="10" spans="2:10" ht="12.75">
      <c r="B10" s="29"/>
      <c r="C10" s="30"/>
      <c r="D10" s="31"/>
      <c r="E10" s="31"/>
      <c r="F10" s="31"/>
      <c r="G10" s="32"/>
      <c r="J10" s="28"/>
    </row>
    <row r="11" spans="2:10" ht="12.75">
      <c r="B11" s="33" t="s">
        <v>15</v>
      </c>
      <c r="C11" s="34" t="s">
        <v>16</v>
      </c>
      <c r="D11" s="35">
        <v>9</v>
      </c>
      <c r="E11" s="36" t="s">
        <v>17</v>
      </c>
      <c r="F11" s="37">
        <f>(D14+(D16*2)+D17+D15+(D16*2))*D11/2/1000</f>
        <v>0.486</v>
      </c>
      <c r="G11" s="32" t="s">
        <v>18</v>
      </c>
      <c r="J11" s="28"/>
    </row>
    <row r="12" spans="2:10" ht="12.75">
      <c r="B12" s="38" t="s">
        <v>19</v>
      </c>
      <c r="C12" s="39"/>
      <c r="D12" s="31"/>
      <c r="E12" s="36" t="s">
        <v>20</v>
      </c>
      <c r="F12" s="40">
        <f>F11/(2*PI())*1000</f>
        <v>77.34930234266113</v>
      </c>
      <c r="G12" s="32" t="s">
        <v>21</v>
      </c>
      <c r="J12" s="28"/>
    </row>
    <row r="13" spans="2:10" ht="12.75">
      <c r="B13" s="29" t="s">
        <v>22</v>
      </c>
      <c r="C13" s="41" t="s">
        <v>23</v>
      </c>
      <c r="D13" s="15">
        <v>20</v>
      </c>
      <c r="E13" s="31"/>
      <c r="F13" s="31"/>
      <c r="G13" s="32"/>
      <c r="J13" s="28"/>
    </row>
    <row r="14" spans="2:10" ht="12.75">
      <c r="B14" s="29" t="s">
        <v>24</v>
      </c>
      <c r="C14" s="29" t="s">
        <v>25</v>
      </c>
      <c r="D14" s="18">
        <v>20</v>
      </c>
      <c r="E14" s="36" t="s">
        <v>26</v>
      </c>
      <c r="F14" s="21">
        <f>(F5/60)*F11</f>
        <v>1.8563832562238671</v>
      </c>
      <c r="G14" s="32" t="s">
        <v>27</v>
      </c>
      <c r="J14" s="28"/>
    </row>
    <row r="15" spans="2:7" ht="12.75">
      <c r="B15" s="29" t="s">
        <v>28</v>
      </c>
      <c r="C15" s="29" t="s">
        <v>29</v>
      </c>
      <c r="D15" s="18">
        <v>20</v>
      </c>
      <c r="E15" s="31"/>
      <c r="F15" s="31"/>
      <c r="G15" s="32"/>
    </row>
    <row r="16" spans="2:11" ht="12.75">
      <c r="B16" s="29" t="s">
        <v>30</v>
      </c>
      <c r="C16" s="29" t="s">
        <v>31</v>
      </c>
      <c r="D16" s="42">
        <v>17</v>
      </c>
      <c r="E16" s="31"/>
      <c r="F16" s="31"/>
      <c r="G16" s="32"/>
      <c r="K16" s="3"/>
    </row>
    <row r="17" spans="2:11" ht="12.75">
      <c r="B17" s="29" t="s">
        <v>32</v>
      </c>
      <c r="C17" s="29" t="s">
        <v>33</v>
      </c>
      <c r="D17" s="18">
        <v>0</v>
      </c>
      <c r="E17" s="31"/>
      <c r="F17" s="43"/>
      <c r="G17" s="32"/>
      <c r="K17" s="3"/>
    </row>
    <row r="18" spans="2:11" ht="12.75">
      <c r="B18" s="39" t="s">
        <v>34</v>
      </c>
      <c r="C18" s="44" t="s">
        <v>35</v>
      </c>
      <c r="D18" s="20">
        <v>5</v>
      </c>
      <c r="E18" s="36" t="s">
        <v>36</v>
      </c>
      <c r="F18" s="45">
        <f>(D11*(D15+(D16*2)+(D17*2))/PI())/10/1.25+(0.2*D18)+(2*D13/10)+(4*D16/10)</f>
        <v>24.17588837482578</v>
      </c>
      <c r="G18" s="46" t="s">
        <v>37</v>
      </c>
      <c r="H18" s="47"/>
      <c r="I18" s="47"/>
      <c r="K18" s="3"/>
    </row>
    <row r="19" spans="2:11" ht="12.75">
      <c r="B19" s="39"/>
      <c r="C19" s="39"/>
      <c r="D19" s="39"/>
      <c r="E19" s="48" t="s">
        <v>38</v>
      </c>
      <c r="F19" s="40">
        <f>(D11*(D15+(D16*2)+(D17*2))/PI())/10/1.25-(2*D16/10)+(2*D13/10)+(4*D16/10)+2</f>
        <v>21.77588837482578</v>
      </c>
      <c r="G19" s="46" t="s">
        <v>37</v>
      </c>
      <c r="K19" s="3"/>
    </row>
    <row r="20" spans="2:7" ht="12.75">
      <c r="B20" s="49"/>
      <c r="C20" s="49"/>
      <c r="D20" s="49"/>
      <c r="E20" s="50" t="s">
        <v>39</v>
      </c>
      <c r="F20" s="49"/>
      <c r="G20" s="51"/>
    </row>
    <row r="21" spans="2:11" ht="12.75">
      <c r="B21" s="25" t="s">
        <v>40</v>
      </c>
      <c r="C21" s="12"/>
      <c r="D21" s="12"/>
      <c r="E21" s="12"/>
      <c r="F21" s="12"/>
      <c r="G21" s="13"/>
      <c r="H21" s="52" t="s">
        <v>41</v>
      </c>
      <c r="I21" s="53">
        <v>1.43</v>
      </c>
      <c r="K21" s="3"/>
    </row>
    <row r="22" spans="2:11" ht="12.75">
      <c r="B22" s="10"/>
      <c r="C22" s="11"/>
      <c r="D22" s="54"/>
      <c r="E22" s="12"/>
      <c r="F22" s="12"/>
      <c r="G22" s="13"/>
      <c r="H22" s="55" t="s">
        <v>42</v>
      </c>
      <c r="I22" s="56">
        <v>1.4</v>
      </c>
      <c r="K22" s="3"/>
    </row>
    <row r="23" spans="2:11" ht="12.75">
      <c r="B23" s="14" t="s">
        <v>43</v>
      </c>
      <c r="C23" s="11" t="s">
        <v>44</v>
      </c>
      <c r="D23" s="35">
        <v>5</v>
      </c>
      <c r="F23" s="54"/>
      <c r="G23" s="13"/>
      <c r="H23" s="55" t="s">
        <v>45</v>
      </c>
      <c r="I23" s="56">
        <v>1.38</v>
      </c>
      <c r="K23" s="3"/>
    </row>
    <row r="24" spans="2:11" ht="12.75">
      <c r="B24" s="14" t="s">
        <v>46</v>
      </c>
      <c r="C24" s="57" t="s">
        <v>47</v>
      </c>
      <c r="D24" s="42">
        <v>9</v>
      </c>
      <c r="E24" s="58" t="s">
        <v>48</v>
      </c>
      <c r="F24" s="54"/>
      <c r="G24" s="13"/>
      <c r="H24" s="55" t="s">
        <v>49</v>
      </c>
      <c r="I24" s="56">
        <v>1.32</v>
      </c>
      <c r="K24" s="3"/>
    </row>
    <row r="25" spans="2:11" ht="12.75">
      <c r="B25" s="14" t="s">
        <v>50</v>
      </c>
      <c r="C25" s="10" t="s">
        <v>51</v>
      </c>
      <c r="D25" s="18">
        <v>1.43</v>
      </c>
      <c r="E25" s="59" t="s">
        <v>52</v>
      </c>
      <c r="F25" s="60">
        <f>D25-((D25*(D24/(2*D23)))*0.5)</f>
        <v>0.7865</v>
      </c>
      <c r="G25" s="13" t="s">
        <v>53</v>
      </c>
      <c r="H25" s="55" t="s">
        <v>54</v>
      </c>
      <c r="I25" s="56">
        <v>1.28</v>
      </c>
      <c r="K25" s="3"/>
    </row>
    <row r="26" spans="2:11" ht="12.75">
      <c r="B26" s="22"/>
      <c r="C26" s="61"/>
      <c r="D26" s="61"/>
      <c r="E26" s="23"/>
      <c r="F26" s="23"/>
      <c r="G26" s="24"/>
      <c r="H26" s="62" t="s">
        <v>55</v>
      </c>
      <c r="I26" s="63">
        <v>1.25</v>
      </c>
      <c r="K26" s="3"/>
    </row>
    <row r="27" spans="2:11" ht="12.75">
      <c r="B27" s="25" t="s">
        <v>56</v>
      </c>
      <c r="C27" s="31"/>
      <c r="D27" s="31"/>
      <c r="E27" s="31"/>
      <c r="F27" s="31"/>
      <c r="G27" s="64"/>
      <c r="K27" s="3"/>
    </row>
    <row r="28" spans="2:7" ht="12.75">
      <c r="B28" s="29"/>
      <c r="C28" s="30"/>
      <c r="D28" s="31"/>
      <c r="E28" s="31"/>
      <c r="F28" s="31"/>
      <c r="G28" s="32"/>
    </row>
    <row r="29" spans="2:7" ht="12.75">
      <c r="B29" s="33" t="s">
        <v>57</v>
      </c>
      <c r="C29" s="31" t="s">
        <v>58</v>
      </c>
      <c r="D29" s="15">
        <v>12</v>
      </c>
      <c r="E29" s="31"/>
      <c r="F29" s="31"/>
      <c r="G29" s="32"/>
    </row>
    <row r="30" spans="2:7" ht="12.75">
      <c r="B30" s="33" t="s">
        <v>59</v>
      </c>
      <c r="C30" s="31" t="s">
        <v>25</v>
      </c>
      <c r="D30" s="18">
        <v>20</v>
      </c>
      <c r="E30" s="31"/>
      <c r="F30" s="31"/>
      <c r="G30" s="32"/>
    </row>
    <row r="31" spans="2:7" ht="12.75">
      <c r="B31" s="33" t="s">
        <v>60</v>
      </c>
      <c r="C31" s="31" t="s">
        <v>61</v>
      </c>
      <c r="D31" s="18">
        <v>20</v>
      </c>
      <c r="E31" s="31"/>
      <c r="F31" s="31"/>
      <c r="G31" s="32"/>
    </row>
    <row r="32" spans="2:7" ht="12.75">
      <c r="B32" s="33" t="s">
        <v>62</v>
      </c>
      <c r="C32" s="31" t="s">
        <v>63</v>
      </c>
      <c r="D32" s="18">
        <v>12</v>
      </c>
      <c r="E32" s="31"/>
      <c r="F32" s="31"/>
      <c r="G32" s="32"/>
    </row>
    <row r="33" spans="2:7" ht="12.75">
      <c r="B33" s="33" t="s">
        <v>64</v>
      </c>
      <c r="C33" s="65" t="s">
        <v>65</v>
      </c>
      <c r="D33" s="20">
        <v>3</v>
      </c>
      <c r="E33" s="31"/>
      <c r="F33" s="31"/>
      <c r="G33" s="32"/>
    </row>
    <row r="34" spans="2:7" ht="12.75">
      <c r="B34" s="29"/>
      <c r="C34" s="31"/>
      <c r="D34" s="31"/>
      <c r="E34" s="30"/>
      <c r="F34" s="66"/>
      <c r="G34" s="32"/>
    </row>
    <row r="35" spans="2:10" ht="12.75">
      <c r="B35" s="67" t="s">
        <v>66</v>
      </c>
      <c r="C35" s="31"/>
      <c r="D35" s="32"/>
      <c r="E35" s="31" t="s">
        <v>67</v>
      </c>
      <c r="F35" s="68">
        <f>((((D29+1.4)/(SQRT(D33)*SQRT(2)))/((2*D32*F25*F7*D30/1000*D31/1000)*(D11/D33))))</f>
        <v>63.22758369008038</v>
      </c>
      <c r="G35" s="32" t="s">
        <v>68</v>
      </c>
      <c r="H35" s="69"/>
      <c r="J35" s="70"/>
    </row>
    <row r="36" spans="2:7" ht="12.75">
      <c r="B36" s="29"/>
      <c r="C36" s="31"/>
      <c r="D36" s="32"/>
      <c r="E36" s="31"/>
      <c r="F36" s="71"/>
      <c r="G36" s="32"/>
    </row>
    <row r="37" spans="2:7" ht="12.75">
      <c r="B37" s="67" t="s">
        <v>69</v>
      </c>
      <c r="C37" s="31"/>
      <c r="D37" s="32"/>
      <c r="E37" s="65" t="s">
        <v>67</v>
      </c>
      <c r="F37" s="68">
        <f>(((D29+1.4)/1.414)/(2*D32*F25*F7*D30/1000*D31/1000))/(D11/D33)</f>
        <v>109.52992765899353</v>
      </c>
      <c r="G37" s="32" t="s">
        <v>68</v>
      </c>
    </row>
    <row r="38" spans="2:7" ht="12.75">
      <c r="B38" s="72"/>
      <c r="C38" s="49"/>
      <c r="D38" s="49"/>
      <c r="E38" s="49"/>
      <c r="F38" s="49"/>
      <c r="G38" s="51"/>
    </row>
    <row r="39" spans="2:7" ht="12.75">
      <c r="B39" s="25" t="s">
        <v>70</v>
      </c>
      <c r="C39" s="12"/>
      <c r="D39" s="12"/>
      <c r="E39" s="12"/>
      <c r="F39" s="12"/>
      <c r="G39" s="13"/>
    </row>
    <row r="40" spans="2:7" ht="12.75">
      <c r="B40" s="10"/>
      <c r="C40" s="11"/>
      <c r="D40" s="12"/>
      <c r="E40" s="12"/>
      <c r="F40" s="12"/>
      <c r="G40" s="13"/>
    </row>
    <row r="41" spans="2:7" ht="12.75">
      <c r="B41" s="14" t="s">
        <v>71</v>
      </c>
      <c r="C41" s="12" t="s">
        <v>72</v>
      </c>
      <c r="D41" s="15">
        <v>0.9</v>
      </c>
      <c r="E41" s="12"/>
      <c r="F41" s="12"/>
      <c r="G41" s="13"/>
    </row>
    <row r="42" spans="2:7" ht="12.75">
      <c r="B42" s="14" t="s">
        <v>73</v>
      </c>
      <c r="C42" s="12" t="s">
        <v>74</v>
      </c>
      <c r="D42" s="18">
        <v>1.8</v>
      </c>
      <c r="E42" s="12"/>
      <c r="F42" s="12"/>
      <c r="G42" s="13"/>
    </row>
    <row r="43" spans="2:7" ht="12.75">
      <c r="B43" s="14" t="s">
        <v>75</v>
      </c>
      <c r="C43" s="10" t="s">
        <v>76</v>
      </c>
      <c r="D43" s="18">
        <v>1</v>
      </c>
      <c r="E43" s="12"/>
      <c r="F43" s="12"/>
      <c r="G43" s="13"/>
    </row>
    <row r="44" spans="2:7" ht="12.75">
      <c r="B44" s="14" t="s">
        <v>77</v>
      </c>
      <c r="C44" s="54" t="s">
        <v>78</v>
      </c>
      <c r="D44" s="18">
        <v>0</v>
      </c>
      <c r="E44" s="12" t="s">
        <v>79</v>
      </c>
      <c r="F44" s="12"/>
      <c r="G44" s="13"/>
    </row>
    <row r="45" spans="2:7" ht="12.75">
      <c r="B45" s="14" t="s">
        <v>80</v>
      </c>
      <c r="C45" s="19" t="s">
        <v>81</v>
      </c>
      <c r="D45" s="20">
        <v>1</v>
      </c>
      <c r="E45" s="12" t="s">
        <v>79</v>
      </c>
      <c r="F45" s="12"/>
      <c r="G45" s="13"/>
    </row>
    <row r="46" spans="2:7" ht="12.75">
      <c r="B46" s="10"/>
      <c r="C46" s="54"/>
      <c r="D46" s="54"/>
      <c r="E46" s="11"/>
      <c r="F46" s="54"/>
      <c r="G46" s="13"/>
    </row>
    <row r="47" spans="2:7" ht="12.75">
      <c r="B47" s="67" t="s">
        <v>66</v>
      </c>
      <c r="C47" s="12"/>
      <c r="D47" s="12"/>
      <c r="E47" s="73" t="s">
        <v>82</v>
      </c>
      <c r="F47" s="74">
        <f>(PI()*((D41/2)*(D41/2))*F35*D43*D42)/D16</f>
        <v>4.258974786994647</v>
      </c>
      <c r="G47" s="13" t="s">
        <v>21</v>
      </c>
    </row>
    <row r="48" spans="2:7" ht="12.75">
      <c r="B48" s="10"/>
      <c r="C48" s="12"/>
      <c r="D48" s="12"/>
      <c r="E48" s="73"/>
      <c r="F48" s="75" t="s">
        <v>83</v>
      </c>
      <c r="G48" s="13"/>
    </row>
    <row r="49" spans="2:7" ht="12.75">
      <c r="B49" s="67" t="s">
        <v>69</v>
      </c>
      <c r="C49" s="12"/>
      <c r="D49" s="12"/>
      <c r="E49" s="76" t="s">
        <v>82</v>
      </c>
      <c r="F49" s="74">
        <f>(PI()*((D41/2)*(D41/2))*F37*D43*D42)/D16</f>
        <v>7.377874862457961</v>
      </c>
      <c r="G49" s="13" t="s">
        <v>21</v>
      </c>
    </row>
    <row r="50" spans="2:7" ht="12.75">
      <c r="B50" s="22"/>
      <c r="C50" s="23"/>
      <c r="D50" s="23"/>
      <c r="E50" s="23"/>
      <c r="F50" s="23"/>
      <c r="G50" s="24"/>
    </row>
    <row r="51" spans="2:7" ht="12.75">
      <c r="B51" s="25" t="s">
        <v>84</v>
      </c>
      <c r="C51" s="31"/>
      <c r="D51" s="31"/>
      <c r="E51" s="31"/>
      <c r="F51" s="31"/>
      <c r="G51" s="32"/>
    </row>
    <row r="52" spans="2:7" ht="12.75">
      <c r="B52" s="29"/>
      <c r="C52" s="31"/>
      <c r="D52" s="31"/>
      <c r="E52" s="39"/>
      <c r="F52" s="31"/>
      <c r="G52" s="32"/>
    </row>
    <row r="53" spans="2:7" ht="12.75">
      <c r="B53" s="67" t="s">
        <v>66</v>
      </c>
      <c r="C53" s="31"/>
      <c r="D53" s="39"/>
      <c r="E53" s="41" t="s">
        <v>85</v>
      </c>
      <c r="F53" s="45">
        <f>D43*F35*(D13*2+D14+D15+D16*2)/1000</f>
        <v>7.207944540669163</v>
      </c>
      <c r="G53" s="32" t="s">
        <v>18</v>
      </c>
    </row>
    <row r="54" spans="2:7" ht="12.75">
      <c r="B54" s="29"/>
      <c r="C54" s="31"/>
      <c r="D54" s="39"/>
      <c r="E54" s="29" t="s">
        <v>86</v>
      </c>
      <c r="F54" s="77">
        <f>F53*D11</f>
        <v>64.87150086602247</v>
      </c>
      <c r="G54" s="32" t="s">
        <v>18</v>
      </c>
    </row>
    <row r="55" spans="2:7" ht="12.75">
      <c r="B55" s="29"/>
      <c r="C55" s="31"/>
      <c r="D55" s="39"/>
      <c r="E55" s="44" t="s">
        <v>87</v>
      </c>
      <c r="F55" s="40">
        <f>100*PI()*(D41/2)^2*(F53/100)*8.96*D11*D43</f>
        <v>369.774412546364</v>
      </c>
      <c r="G55" s="32" t="s">
        <v>88</v>
      </c>
    </row>
    <row r="56" spans="2:7" ht="12.75">
      <c r="B56" s="29"/>
      <c r="C56" s="31"/>
      <c r="D56" s="39"/>
      <c r="E56" s="39"/>
      <c r="F56" s="78"/>
      <c r="G56" s="32"/>
    </row>
    <row r="57" spans="2:7" ht="12.75">
      <c r="B57" s="67" t="s">
        <v>69</v>
      </c>
      <c r="C57" s="31"/>
      <c r="D57" s="39"/>
      <c r="E57" s="41" t="s">
        <v>85</v>
      </c>
      <c r="F57" s="45">
        <f>D43*F37*(D13*2+D14+D15+D16*2)/1000</f>
        <v>12.486411753125264</v>
      </c>
      <c r="G57" s="32" t="s">
        <v>18</v>
      </c>
    </row>
    <row r="58" spans="2:7" ht="12.75">
      <c r="B58" s="29"/>
      <c r="C58" s="31"/>
      <c r="D58" s="39"/>
      <c r="E58" s="29" t="s">
        <v>86</v>
      </c>
      <c r="F58" s="77">
        <f>F57*D11</f>
        <v>112.37770577812738</v>
      </c>
      <c r="G58" s="32" t="s">
        <v>18</v>
      </c>
    </row>
    <row r="59" spans="2:7" ht="12.75">
      <c r="B59" s="29"/>
      <c r="C59" s="31"/>
      <c r="D59" s="39"/>
      <c r="E59" s="44" t="s">
        <v>87</v>
      </c>
      <c r="F59" s="40">
        <f>100*PI()*(D41/2)^2*(F57/100)*8.96*D11*D43</f>
        <v>640.5648024582702</v>
      </c>
      <c r="G59" s="32" t="s">
        <v>88</v>
      </c>
    </row>
    <row r="60" spans="2:7" ht="12.75">
      <c r="B60" s="72"/>
      <c r="C60" s="49"/>
      <c r="D60" s="49"/>
      <c r="E60" s="49"/>
      <c r="F60" s="49"/>
      <c r="G60" s="51"/>
    </row>
    <row r="61" spans="2:7" ht="12.75">
      <c r="B61" s="25" t="s">
        <v>89</v>
      </c>
      <c r="C61" s="12"/>
      <c r="D61" s="12"/>
      <c r="E61" s="12"/>
      <c r="F61" s="12"/>
      <c r="G61" s="13"/>
    </row>
    <row r="62" spans="2:7" ht="12.75">
      <c r="B62" s="10"/>
      <c r="C62" s="11"/>
      <c r="D62" s="12"/>
      <c r="E62" s="12"/>
      <c r="F62" s="12"/>
      <c r="G62" s="13"/>
    </row>
    <row r="63" spans="2:7" ht="12.75">
      <c r="B63" s="14" t="s">
        <v>90</v>
      </c>
      <c r="C63" s="79" t="s">
        <v>91</v>
      </c>
      <c r="D63" s="80">
        <v>0.01678</v>
      </c>
      <c r="E63" s="12"/>
      <c r="F63" s="12"/>
      <c r="G63" s="13"/>
    </row>
    <row r="64" spans="2:7" ht="12.75">
      <c r="B64" s="10"/>
      <c r="C64" s="12"/>
      <c r="D64" s="12"/>
      <c r="E64" s="11"/>
      <c r="F64" s="54"/>
      <c r="G64" s="13"/>
    </row>
    <row r="65" spans="2:9" ht="12.75">
      <c r="B65" s="67" t="s">
        <v>66</v>
      </c>
      <c r="C65" s="12"/>
      <c r="D65" s="13"/>
      <c r="E65" s="12" t="s">
        <v>92</v>
      </c>
      <c r="F65" s="21">
        <f>(((F53/D43)*D63*D11*2/D33)/((PI()*((D41/2)*(D41/2)))*D43))</f>
        <v>1.140721804643319</v>
      </c>
      <c r="G65" s="13" t="s">
        <v>93</v>
      </c>
      <c r="I65" s="3"/>
    </row>
    <row r="66" spans="2:9" ht="12.75">
      <c r="B66" s="10"/>
      <c r="C66" s="12"/>
      <c r="D66" s="13"/>
      <c r="E66" s="12"/>
      <c r="F66" s="13"/>
      <c r="G66" s="13"/>
      <c r="I66" s="3"/>
    </row>
    <row r="67" spans="2:9" ht="12.75">
      <c r="B67" s="67" t="s">
        <v>69</v>
      </c>
      <c r="C67" s="12"/>
      <c r="D67" s="13"/>
      <c r="E67" s="81" t="s">
        <v>92</v>
      </c>
      <c r="F67" s="21">
        <f>((((F57/D43)*D63*D11*2/D33)/((PI()*((D41/2)*(D41/2)))*D43)))/3</f>
        <v>0.6586955115141269</v>
      </c>
      <c r="G67" s="13" t="s">
        <v>93</v>
      </c>
      <c r="I67" s="3"/>
    </row>
    <row r="68" spans="2:9" ht="12.75">
      <c r="B68" s="10"/>
      <c r="C68" s="12"/>
      <c r="D68" s="12"/>
      <c r="E68" s="12"/>
      <c r="F68" s="12"/>
      <c r="G68" s="13"/>
      <c r="I68" s="3"/>
    </row>
    <row r="69" spans="2:9" ht="12.75">
      <c r="B69" s="22"/>
      <c r="C69" s="23"/>
      <c r="D69" s="23"/>
      <c r="E69" s="23"/>
      <c r="F69" s="23"/>
      <c r="G69" s="24"/>
      <c r="I69" s="3"/>
    </row>
    <row r="70" spans="2:7" ht="12.75">
      <c r="B70" s="25" t="s">
        <v>94</v>
      </c>
      <c r="C70" s="31"/>
      <c r="D70" s="31"/>
      <c r="E70" s="31"/>
      <c r="F70" s="31"/>
      <c r="G70" s="32"/>
    </row>
    <row r="71" spans="2:7" ht="12.75">
      <c r="B71" s="29" t="s">
        <v>95</v>
      </c>
      <c r="C71" s="31"/>
      <c r="D71" s="31"/>
      <c r="E71" s="31"/>
      <c r="F71" s="31"/>
      <c r="G71" s="32"/>
    </row>
    <row r="72" spans="2:7" ht="12.75">
      <c r="B72" s="29"/>
      <c r="C72" s="31"/>
      <c r="D72" s="31"/>
      <c r="E72" s="82" t="s">
        <v>66</v>
      </c>
      <c r="F72" s="31"/>
      <c r="G72" s="32"/>
    </row>
    <row r="73" spans="2:7" ht="12.75">
      <c r="B73" s="83" t="s">
        <v>96</v>
      </c>
      <c r="C73" s="39" t="s">
        <v>97</v>
      </c>
      <c r="D73" s="84">
        <v>1.23</v>
      </c>
      <c r="E73" s="85" t="s">
        <v>98</v>
      </c>
      <c r="F73" s="86">
        <f>(0.5*D73*(PI()*((D7/2)*(D7/2)))*(D76*D76*D76)*(D74/100))</f>
        <v>300.4770010340651</v>
      </c>
      <c r="G73" s="32" t="s">
        <v>99</v>
      </c>
    </row>
    <row r="74" spans="2:9" ht="12.75">
      <c r="B74" s="83" t="s">
        <v>100</v>
      </c>
      <c r="C74" s="39" t="s">
        <v>101</v>
      </c>
      <c r="D74" s="87">
        <v>25</v>
      </c>
      <c r="E74" s="85" t="s">
        <v>102</v>
      </c>
      <c r="F74" s="88">
        <f>SQRT((D29*D29+2*F73*F65)/(2*F65*F65)-SQRT((D29^2+2*F73*F65)^2/(4*F65^4)-(F73^2/F65^2)))</f>
        <v>11.801102117926412</v>
      </c>
      <c r="G74" s="32" t="s">
        <v>103</v>
      </c>
      <c r="I74" s="70"/>
    </row>
    <row r="75" spans="2:9" ht="12.75">
      <c r="B75" s="83" t="s">
        <v>104</v>
      </c>
      <c r="C75" s="39" t="s">
        <v>105</v>
      </c>
      <c r="D75" s="89">
        <v>1.4</v>
      </c>
      <c r="E75" s="90" t="s">
        <v>106</v>
      </c>
      <c r="F75" s="91">
        <f>F73-F74^2*F65</f>
        <v>141.61322541511703</v>
      </c>
      <c r="G75" s="32" t="s">
        <v>99</v>
      </c>
      <c r="I75" s="70"/>
    </row>
    <row r="76" spans="2:9" ht="13.5" thickBot="1">
      <c r="B76" s="83" t="s">
        <v>107</v>
      </c>
      <c r="C76" s="39" t="s">
        <v>27</v>
      </c>
      <c r="D76" s="92">
        <v>12</v>
      </c>
      <c r="E76" s="90" t="s">
        <v>108</v>
      </c>
      <c r="F76" s="91">
        <f>F75*100/F73</f>
        <v>47.129472448063446</v>
      </c>
      <c r="G76" s="32" t="s">
        <v>101</v>
      </c>
      <c r="I76" s="93"/>
    </row>
    <row r="77" spans="2:9" ht="12.75">
      <c r="B77" s="29"/>
      <c r="C77" s="31"/>
      <c r="D77" s="32"/>
      <c r="E77" s="90" t="s">
        <v>109</v>
      </c>
      <c r="F77" s="94">
        <f>F74^2*F65</f>
        <v>158.86377561894807</v>
      </c>
      <c r="G77" s="32" t="s">
        <v>99</v>
      </c>
      <c r="I77" s="70"/>
    </row>
    <row r="78" spans="2:9" ht="12.75">
      <c r="B78" s="83"/>
      <c r="C78" s="39"/>
      <c r="D78" s="95"/>
      <c r="E78" s="85" t="s">
        <v>110</v>
      </c>
      <c r="F78" s="88">
        <f>D75*F74</f>
        <v>16.521542965096977</v>
      </c>
      <c r="G78" s="32" t="s">
        <v>99</v>
      </c>
      <c r="I78" s="70"/>
    </row>
    <row r="79" spans="1:9" ht="12.75">
      <c r="A79" s="96"/>
      <c r="B79" s="29"/>
      <c r="C79" s="31"/>
      <c r="D79" s="32"/>
      <c r="E79" s="85" t="s">
        <v>111</v>
      </c>
      <c r="F79" s="88">
        <f>F75-F78</f>
        <v>125.09168245002004</v>
      </c>
      <c r="G79" s="32" t="s">
        <v>99</v>
      </c>
      <c r="I79" s="70"/>
    </row>
    <row r="80" spans="1:9" ht="12.75">
      <c r="A80" s="97"/>
      <c r="B80" s="29"/>
      <c r="C80" s="39"/>
      <c r="D80" s="98"/>
      <c r="E80" s="99" t="s">
        <v>112</v>
      </c>
      <c r="F80" s="88">
        <f>F79/D29</f>
        <v>10.424306870835004</v>
      </c>
      <c r="G80" s="32" t="s">
        <v>103</v>
      </c>
      <c r="I80" s="70"/>
    </row>
    <row r="81" spans="1:9" ht="12.75">
      <c r="A81" s="100"/>
      <c r="B81" s="29"/>
      <c r="C81" s="39"/>
      <c r="D81" s="98"/>
      <c r="E81" s="90" t="s">
        <v>113</v>
      </c>
      <c r="F81" s="91">
        <f>F79*100/F73</f>
        <v>41.63103399578938</v>
      </c>
      <c r="G81" s="32" t="s">
        <v>101</v>
      </c>
      <c r="I81" s="101"/>
    </row>
    <row r="82" spans="1:9" ht="13.5" thickBot="1">
      <c r="A82" s="100"/>
      <c r="B82" s="83"/>
      <c r="C82" s="39"/>
      <c r="D82" s="95"/>
      <c r="E82" s="102" t="s">
        <v>114</v>
      </c>
      <c r="F82" s="103">
        <f>F81*D74/100</f>
        <v>10.407758498947347</v>
      </c>
      <c r="G82" s="32" t="s">
        <v>101</v>
      </c>
      <c r="I82" s="3"/>
    </row>
    <row r="83" spans="2:9" ht="12.75">
      <c r="B83" s="29"/>
      <c r="C83" s="39"/>
      <c r="D83" s="39"/>
      <c r="E83" s="31"/>
      <c r="F83" s="36"/>
      <c r="G83" s="32"/>
      <c r="I83" s="3"/>
    </row>
    <row r="84" spans="2:9" ht="12.75">
      <c r="B84" s="83"/>
      <c r="C84" s="39"/>
      <c r="D84" s="104"/>
      <c r="E84" s="82" t="s">
        <v>69</v>
      </c>
      <c r="F84" s="48"/>
      <c r="G84" s="32"/>
      <c r="I84" s="3"/>
    </row>
    <row r="85" spans="2:9" ht="12.75">
      <c r="B85" s="83"/>
      <c r="C85" s="104"/>
      <c r="D85" s="32"/>
      <c r="E85" s="85" t="s">
        <v>98</v>
      </c>
      <c r="F85" s="86">
        <f>(0.5*D73*(PI()*((D7/2)*(D7/2)))*(D76*D76*D76)*(D74/100))</f>
        <v>300.4770010340651</v>
      </c>
      <c r="G85" s="32" t="s">
        <v>99</v>
      </c>
      <c r="I85" s="3"/>
    </row>
    <row r="86" spans="2:9" ht="12.75">
      <c r="B86" s="83"/>
      <c r="C86" s="104"/>
      <c r="D86" s="32"/>
      <c r="E86" s="85" t="s">
        <v>102</v>
      </c>
      <c r="F86" s="88">
        <f>SQRT((D29*D29+2*F85*F67)/(2*F67*F67)-SQRT((D29^2+2*F85*F67)^2/(4*F67^4)-(F85^2/F67^2)))</f>
        <v>14.110520727273368</v>
      </c>
      <c r="G86" s="32" t="s">
        <v>103</v>
      </c>
      <c r="I86" s="3"/>
    </row>
    <row r="87" spans="2:9" ht="12.75">
      <c r="B87" s="83"/>
      <c r="C87" s="104"/>
      <c r="D87" s="32"/>
      <c r="E87" s="90" t="s">
        <v>106</v>
      </c>
      <c r="F87" s="91">
        <f>F85-F86^2*F67</f>
        <v>169.32624872728036</v>
      </c>
      <c r="G87" s="32" t="s">
        <v>99</v>
      </c>
      <c r="I87" s="3"/>
    </row>
    <row r="88" spans="2:7" ht="12.75">
      <c r="B88" s="83"/>
      <c r="C88" s="104"/>
      <c r="D88" s="32"/>
      <c r="E88" s="90" t="s">
        <v>108</v>
      </c>
      <c r="F88" s="91">
        <f>F87*100/F85</f>
        <v>56.352482268046806</v>
      </c>
      <c r="G88" s="32" t="s">
        <v>101</v>
      </c>
    </row>
    <row r="89" spans="2:7" ht="12.75">
      <c r="B89" s="29"/>
      <c r="C89" s="39"/>
      <c r="D89" s="32"/>
      <c r="E89" s="90" t="s">
        <v>109</v>
      </c>
      <c r="F89" s="94">
        <f>F86^2*F67</f>
        <v>131.15075230678474</v>
      </c>
      <c r="G89" s="32" t="s">
        <v>99</v>
      </c>
    </row>
    <row r="90" spans="2:7" ht="12.75">
      <c r="B90" s="83"/>
      <c r="C90" s="104"/>
      <c r="D90" s="32"/>
      <c r="E90" s="85" t="s">
        <v>110</v>
      </c>
      <c r="F90" s="88">
        <f>D75*F86</f>
        <v>19.754729018182715</v>
      </c>
      <c r="G90" s="32" t="s">
        <v>99</v>
      </c>
    </row>
    <row r="91" spans="2:7" ht="12.75">
      <c r="B91" s="83"/>
      <c r="C91" s="104"/>
      <c r="D91" s="32"/>
      <c r="E91" s="85" t="s">
        <v>111</v>
      </c>
      <c r="F91" s="88">
        <f>F87-F90</f>
        <v>149.57151970909763</v>
      </c>
      <c r="G91" s="32" t="s">
        <v>99</v>
      </c>
    </row>
    <row r="92" spans="2:7" ht="12.75">
      <c r="B92" s="38"/>
      <c r="C92" s="78"/>
      <c r="D92" s="32"/>
      <c r="E92" s="85" t="s">
        <v>112</v>
      </c>
      <c r="F92" s="88">
        <f>F91/D29</f>
        <v>12.464293309091468</v>
      </c>
      <c r="G92" s="32" t="s">
        <v>103</v>
      </c>
    </row>
    <row r="93" spans="2:7" ht="12.75">
      <c r="B93" s="38"/>
      <c r="C93" s="78"/>
      <c r="D93" s="32"/>
      <c r="E93" s="90" t="s">
        <v>113</v>
      </c>
      <c r="F93" s="91">
        <f>F91*100/F85</f>
        <v>49.77802600344134</v>
      </c>
      <c r="G93" s="32" t="s">
        <v>101</v>
      </c>
    </row>
    <row r="94" spans="2:7" ht="12.75">
      <c r="B94" s="29"/>
      <c r="C94" s="39"/>
      <c r="D94" s="32"/>
      <c r="E94" s="105" t="s">
        <v>114</v>
      </c>
      <c r="F94" s="103">
        <f>F88*D74/100</f>
        <v>14.088120567011702</v>
      </c>
      <c r="G94" s="32" t="s">
        <v>101</v>
      </c>
    </row>
    <row r="95" spans="2:7" ht="12.75">
      <c r="B95" s="72"/>
      <c r="C95" s="49"/>
      <c r="D95" s="49"/>
      <c r="E95" s="106"/>
      <c r="F95" s="107"/>
      <c r="G95" s="51"/>
    </row>
    <row r="96" spans="2:8" ht="18">
      <c r="B96" s="108" t="s">
        <v>66</v>
      </c>
      <c r="C96" s="109"/>
      <c r="D96" s="109"/>
      <c r="E96" s="109"/>
      <c r="F96" s="109"/>
      <c r="G96" s="110"/>
      <c r="H96" s="3"/>
    </row>
    <row r="97" spans="2:6" ht="12.75">
      <c r="B97" s="31"/>
      <c r="F97" s="31"/>
    </row>
    <row r="98" ht="12.75">
      <c r="F98" s="31"/>
    </row>
    <row r="99" ht="12.75">
      <c r="F99" s="31"/>
    </row>
    <row r="100" ht="12.75">
      <c r="F100" s="31"/>
    </row>
    <row r="101" ht="12.75">
      <c r="F101" s="31"/>
    </row>
    <row r="102" ht="12.75">
      <c r="F102" s="31"/>
    </row>
    <row r="103" ht="12.75">
      <c r="F103" s="31"/>
    </row>
    <row r="104" ht="12.75">
      <c r="F104" s="31"/>
    </row>
    <row r="105" ht="12.75">
      <c r="F105" s="31"/>
    </row>
    <row r="106" ht="12.75">
      <c r="F106" s="31"/>
    </row>
    <row r="107" ht="12.75">
      <c r="F107" s="31"/>
    </row>
    <row r="108" ht="12.75">
      <c r="F108" s="31"/>
    </row>
    <row r="109" ht="12.75">
      <c r="F109" s="31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spans="1:7" ht="18">
      <c r="A125" s="111"/>
      <c r="B125" s="108" t="s">
        <v>115</v>
      </c>
      <c r="C125" s="109"/>
      <c r="D125" s="109"/>
      <c r="E125" s="109"/>
      <c r="F125" s="109"/>
      <c r="G125" s="112"/>
    </row>
    <row r="126" spans="6:7" ht="12.75">
      <c r="F126" s="31"/>
      <c r="G126" s="111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ht="12.75">
      <c r="F134" s="31"/>
    </row>
    <row r="135" ht="12.75">
      <c r="F135" s="31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spans="1:6" ht="12.75">
      <c r="A142" s="31"/>
      <c r="F142" s="31"/>
    </row>
  </sheetData>
  <sheetProtection selectLockedCells="1" selectUnlockedCells="1"/>
  <conditionalFormatting sqref="F47">
    <cfRule type="cellIs" priority="1" dxfId="0" operator="greaterThan" stopIfTrue="1">
      <formula>Sheet1!$D$24-(2*Sheet1!$D$44)-(2*Sheet1!$D$45)</formula>
    </cfRule>
  </conditionalFormatting>
  <conditionalFormatting sqref="F49">
    <cfRule type="cellIs" priority="2" dxfId="0" operator="greaterThan" stopIfTrue="1">
      <formula>Sheet1!$D$24-(2*Sheet1!$D$44)-(2*Sheet1!$D$45)</formula>
    </cfRule>
  </conditionalFormatting>
  <dataValidations count="1">
    <dataValidation type="list" allowBlank="1" showErrorMessage="1" sqref="D25">
      <formula1>Sheet1!$I$21:$I$26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  <oleObjects>
    <oleObject progId="opendocument.MathDocument.1" shapeId="975411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P334"/>
  <sheetViews>
    <sheetView workbookViewId="0" topLeftCell="A1">
      <selection activeCell="B13" sqref="B13"/>
    </sheetView>
  </sheetViews>
  <sheetFormatPr defaultColWidth="11.421875" defaultRowHeight="12.75"/>
  <cols>
    <col min="2" max="2" width="22.57421875" style="0" customWidth="1"/>
    <col min="9" max="9" width="13.421875" style="0" customWidth="1"/>
    <col min="11" max="11" width="14.140625" style="0" customWidth="1"/>
    <col min="13" max="13" width="13.8515625" style="0" customWidth="1"/>
    <col min="15" max="15" width="11.421875" style="7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M3" t="s">
        <v>125</v>
      </c>
      <c r="O3" s="70" t="s">
        <v>126</v>
      </c>
    </row>
    <row r="4" ht="12.75">
      <c r="M4" t="s">
        <v>127</v>
      </c>
    </row>
    <row r="5" spans="1:16" ht="12.75">
      <c r="A5">
        <v>0.1</v>
      </c>
      <c r="B5" s="70">
        <f aca="true" t="shared" si="0" ref="B5:B68">C5+E5</f>
        <v>1.2114072180464335</v>
      </c>
      <c r="C5" s="70">
        <f>A5*Sheet1!D29</f>
        <v>1.2000000000000002</v>
      </c>
      <c r="E5" s="70">
        <f aca="true" t="shared" si="1" ref="E5:E68">(A5*A5)*O5</f>
        <v>0.011407218046433193</v>
      </c>
      <c r="I5" s="113"/>
      <c r="O5" s="70">
        <f>Sheet1!F65</f>
        <v>1.140721804643319</v>
      </c>
      <c r="P5" s="113"/>
    </row>
    <row r="6" spans="1:15" ht="12.75">
      <c r="A6">
        <v>0.2</v>
      </c>
      <c r="B6" s="70">
        <f t="shared" si="0"/>
        <v>2.445628872185733</v>
      </c>
      <c r="C6" s="70">
        <f>A6*Sheet1!D29</f>
        <v>2.4000000000000004</v>
      </c>
      <c r="E6" s="70">
        <f t="shared" si="1"/>
        <v>0.04562887218573277</v>
      </c>
      <c r="I6" s="113"/>
      <c r="O6" s="70">
        <f>Sheet1!F65</f>
        <v>1.140721804643319</v>
      </c>
    </row>
    <row r="7" spans="1:15" ht="12.75">
      <c r="A7">
        <v>0.3</v>
      </c>
      <c r="B7" s="70">
        <f t="shared" si="0"/>
        <v>3.702664962417898</v>
      </c>
      <c r="C7" s="70">
        <f>A7*Sheet1!D29</f>
        <v>3.5999999999999996</v>
      </c>
      <c r="E7" s="70">
        <f t="shared" si="1"/>
        <v>0.1026649624178987</v>
      </c>
      <c r="H7">
        <v>2</v>
      </c>
      <c r="I7" s="113">
        <f>(0.5*Sheet1!D73*(3.141593*((Sheet1!D7/2)*(Sheet1!D7/2)))*(H7*H7*H7)*(Sheet1!D74/100))</f>
        <v>1.3910973804</v>
      </c>
      <c r="J7" s="70">
        <f>VLOOKUP(I7,B5:C334,2,TRUE)</f>
        <v>1.2000000000000002</v>
      </c>
      <c r="K7" s="70">
        <f>J7/Sheet1!D29*Sheet1!D75</f>
        <v>0.14</v>
      </c>
      <c r="L7" s="70">
        <f aca="true" t="shared" si="2" ref="L7:L27">J7-K7</f>
        <v>1.06</v>
      </c>
      <c r="O7" s="70">
        <f>Sheet1!F65</f>
        <v>1.140721804643319</v>
      </c>
    </row>
    <row r="8" spans="1:15" ht="12.75">
      <c r="A8">
        <v>0.4</v>
      </c>
      <c r="B8" s="70">
        <f t="shared" si="0"/>
        <v>4.982515488742932</v>
      </c>
      <c r="C8" s="70">
        <f>A8*Sheet1!D29</f>
        <v>4.800000000000001</v>
      </c>
      <c r="E8" s="70">
        <f t="shared" si="1"/>
        <v>0.18251548874293108</v>
      </c>
      <c r="H8">
        <v>2.5</v>
      </c>
      <c r="I8" s="113">
        <f>(0.5*Sheet1!D73*(3.141593*((Sheet1!D7/2)*(Sheet1!D7/2)))*(H8*H8*H8)*(Sheet1!D74/100))</f>
        <v>2.71698707109375</v>
      </c>
      <c r="J8" s="70">
        <f>VLOOKUP(I8,B5:C334,2,TRUE)</f>
        <v>2.4000000000000004</v>
      </c>
      <c r="K8" s="70">
        <f>J8/Sheet1!D29*Sheet1!D75</f>
        <v>0.28</v>
      </c>
      <c r="L8" s="70">
        <f t="shared" si="2"/>
        <v>2.12</v>
      </c>
      <c r="O8" s="70">
        <f>Sheet1!F65</f>
        <v>1.140721804643319</v>
      </c>
    </row>
    <row r="9" spans="1:15" ht="12.75">
      <c r="A9">
        <v>0.5</v>
      </c>
      <c r="B9" s="70">
        <f t="shared" si="0"/>
        <v>6.28518045116083</v>
      </c>
      <c r="C9" s="70">
        <f>A9*Sheet1!D29</f>
        <v>6</v>
      </c>
      <c r="E9" s="70">
        <f t="shared" si="1"/>
        <v>0.28518045116082974</v>
      </c>
      <c r="H9">
        <v>3</v>
      </c>
      <c r="I9" s="113">
        <f>(0.5*Sheet1!D73*(3.141593*((Sheet1!D7/2)*(Sheet1!D7/2)))*(H9*H9*H9)*(Sheet1!D74/100))</f>
        <v>4.69495365885</v>
      </c>
      <c r="J9" s="70">
        <f>VLOOKUP(I9,B5:C334,2,TRUE)</f>
        <v>3.5999999999999996</v>
      </c>
      <c r="K9" s="70">
        <f>J9/Sheet1!D29*Sheet1!D75</f>
        <v>0.42</v>
      </c>
      <c r="L9" s="70">
        <f t="shared" si="2"/>
        <v>3.1799999999999997</v>
      </c>
      <c r="O9" s="70">
        <f>Sheet1!F65</f>
        <v>1.140721804643319</v>
      </c>
    </row>
    <row r="10" spans="1:15" ht="12.75">
      <c r="A10">
        <v>0.6</v>
      </c>
      <c r="B10" s="70">
        <f t="shared" si="0"/>
        <v>7.6106598496715945</v>
      </c>
      <c r="C10" s="70">
        <f>A10*Sheet1!D29</f>
        <v>7.199999999999999</v>
      </c>
      <c r="E10" s="70">
        <f t="shared" si="1"/>
        <v>0.4106598496715948</v>
      </c>
      <c r="H10">
        <v>3.5</v>
      </c>
      <c r="I10" s="113">
        <f>(0.5*Sheet1!D73*(3.141593*((Sheet1!D7/2)*(Sheet1!D7/2)))*(H10*H10*H10)*(Sheet1!D74/100))</f>
        <v>7.45541252308125</v>
      </c>
      <c r="J10" s="70">
        <f>VLOOKUP(I10,B5:C334,2,TRUE)</f>
        <v>6</v>
      </c>
      <c r="K10" s="70">
        <f>J10/Sheet1!D29*Sheet1!D75</f>
        <v>0.7</v>
      </c>
      <c r="L10" s="70">
        <f t="shared" si="2"/>
        <v>5.3</v>
      </c>
      <c r="O10" s="70">
        <f>Sheet1!F65</f>
        <v>1.140721804643319</v>
      </c>
    </row>
    <row r="11" spans="1:15" ht="12.75">
      <c r="A11">
        <v>0.7</v>
      </c>
      <c r="B11" s="70">
        <f t="shared" si="0"/>
        <v>8.958953684275224</v>
      </c>
      <c r="C11" s="70">
        <f>A11*Sheet1!D29</f>
        <v>8.399999999999999</v>
      </c>
      <c r="E11" s="70">
        <f t="shared" si="1"/>
        <v>0.5589536842752262</v>
      </c>
      <c r="H11">
        <v>4</v>
      </c>
      <c r="I11" s="113">
        <f>(0.5*Sheet1!D73*(3.141593*((Sheet1!D7/2)*(Sheet1!D7/2)))*(H11*H11*H11)*(Sheet1!D74/100))</f>
        <v>11.1287790432</v>
      </c>
      <c r="J11" s="70">
        <f>VLOOKUP(I11,B5:C334,2,TRUE)</f>
        <v>9.600000000000001</v>
      </c>
      <c r="K11" s="70">
        <f>J11/Sheet1!D29*Sheet1!D75</f>
        <v>1.12</v>
      </c>
      <c r="L11" s="70">
        <f t="shared" si="2"/>
        <v>8.48</v>
      </c>
      <c r="O11" s="70">
        <f>Sheet1!F65</f>
        <v>1.140721804643319</v>
      </c>
    </row>
    <row r="12" spans="1:15" ht="12.75">
      <c r="A12">
        <v>0.8</v>
      </c>
      <c r="B12" s="70">
        <f t="shared" si="0"/>
        <v>10.330061954971725</v>
      </c>
      <c r="C12" s="70">
        <f>A12*Sheet1!D29</f>
        <v>9.600000000000001</v>
      </c>
      <c r="E12" s="70">
        <f t="shared" si="1"/>
        <v>0.7300619549717243</v>
      </c>
      <c r="H12">
        <v>4.5</v>
      </c>
      <c r="I12" s="113">
        <f>(0.5*Sheet1!D73*(3.141593*((Sheet1!D7/2)*(Sheet1!D7/2)))*(H12*H12*H12)*(Sheet1!D74/100))</f>
        <v>15.84546859861875</v>
      </c>
      <c r="J12" s="70">
        <f>VLOOKUP(I12,B5:C334,2,TRUE)</f>
        <v>13.200000000000001</v>
      </c>
      <c r="K12" s="70">
        <f>J12/Sheet1!D29*Sheet1!D75</f>
        <v>1.54</v>
      </c>
      <c r="L12" s="70">
        <f t="shared" si="2"/>
        <v>11.66</v>
      </c>
      <c r="O12" s="70">
        <f>Sheet1!F65</f>
        <v>1.140721804643319</v>
      </c>
    </row>
    <row r="13" spans="1:15" ht="12.75">
      <c r="A13">
        <v>0.9</v>
      </c>
      <c r="B13" s="70">
        <f t="shared" si="0"/>
        <v>11.723984661761088</v>
      </c>
      <c r="C13" s="70">
        <f>A13*Sheet1!D29</f>
        <v>10.8</v>
      </c>
      <c r="E13" s="70">
        <f t="shared" si="1"/>
        <v>0.9239846617610884</v>
      </c>
      <c r="H13">
        <v>5</v>
      </c>
      <c r="I13" s="113">
        <f>(0.5*Sheet1!D73*(3.141593*((Sheet1!D7/2)*(Sheet1!D7/2)))*(H13*H13*H13)*(Sheet1!D74/100))</f>
        <v>21.73589656875</v>
      </c>
      <c r="J13" s="70">
        <f>VLOOKUP(I13,B5:C334,2,TRUE)</f>
        <v>18</v>
      </c>
      <c r="K13" s="70">
        <f>J13/Sheet1!D29*Sheet1!D75</f>
        <v>2.0999999999999996</v>
      </c>
      <c r="L13" s="70">
        <f t="shared" si="2"/>
        <v>15.9</v>
      </c>
      <c r="O13" s="70">
        <f>Sheet1!F65</f>
        <v>1.140721804643319</v>
      </c>
    </row>
    <row r="14" spans="1:15" ht="12.75">
      <c r="A14">
        <v>1</v>
      </c>
      <c r="B14" s="70">
        <f t="shared" si="0"/>
        <v>13.140721804643318</v>
      </c>
      <c r="C14" s="70">
        <f>A14*Sheet1!D29</f>
        <v>12</v>
      </c>
      <c r="E14" s="70">
        <f t="shared" si="1"/>
        <v>1.140721804643319</v>
      </c>
      <c r="H14">
        <v>5.5</v>
      </c>
      <c r="I14" s="113">
        <f>(0.5*Sheet1!D73*(3.141593*((Sheet1!D7/2)*(Sheet1!D7/2)))*(H14*H14*H14)*(Sheet1!D74/100))</f>
        <v>28.93047833300625</v>
      </c>
      <c r="J14" s="70">
        <f>VLOOKUP(I14,B5:C334,2,TRUE)</f>
        <v>24</v>
      </c>
      <c r="K14" s="70">
        <f>J14/Sheet1!D29*Sheet1!D75</f>
        <v>2.8</v>
      </c>
      <c r="L14" s="70">
        <f t="shared" si="2"/>
        <v>21.2</v>
      </c>
      <c r="O14" s="70">
        <f>Sheet1!F65</f>
        <v>1.140721804643319</v>
      </c>
    </row>
    <row r="15" spans="1:15" ht="12.75">
      <c r="A15">
        <v>1.1</v>
      </c>
      <c r="B15" s="70">
        <f t="shared" si="0"/>
        <v>14.580273383618417</v>
      </c>
      <c r="C15" s="70">
        <f>A15*Sheet1!D29</f>
        <v>13.200000000000001</v>
      </c>
      <c r="E15" s="70">
        <f t="shared" si="1"/>
        <v>1.3802733836184162</v>
      </c>
      <c r="H15">
        <v>6</v>
      </c>
      <c r="I15" s="113">
        <f>(0.5*Sheet1!D73*(3.141593*((Sheet1!D7/2)*(Sheet1!D7/2)))*(H15*H15*H15)*(Sheet1!D74/100))</f>
        <v>37.5596292708</v>
      </c>
      <c r="J15" s="70">
        <f>VLOOKUP(I15,B5:C334,2,TRUE)</f>
        <v>30</v>
      </c>
      <c r="K15" s="70">
        <f>J15/Sheet1!D29*Sheet1!D75</f>
        <v>3.5</v>
      </c>
      <c r="L15" s="70">
        <f t="shared" si="2"/>
        <v>26.5</v>
      </c>
      <c r="O15" s="70">
        <f>Sheet1!F65</f>
        <v>1.140721804643319</v>
      </c>
    </row>
    <row r="16" spans="1:15" ht="12.75">
      <c r="A16">
        <v>1.2</v>
      </c>
      <c r="B16" s="70">
        <f t="shared" si="0"/>
        <v>16.04263939868638</v>
      </c>
      <c r="C16" s="70">
        <f>A16*Sheet1!D29</f>
        <v>14.399999999999999</v>
      </c>
      <c r="E16" s="70">
        <f t="shared" si="1"/>
        <v>1.6426393986863792</v>
      </c>
      <c r="H16">
        <v>6.5</v>
      </c>
      <c r="I16" s="113">
        <f>(0.5*Sheet1!D73*(3.141593*((Sheet1!D7/2)*(Sheet1!D7/2)))*(H16*H16*H16)*(Sheet1!D74/100))</f>
        <v>47.75376476154375</v>
      </c>
      <c r="J16" s="70">
        <f>VLOOKUP(I16,B5:C334,2,TRUE)</f>
        <v>36</v>
      </c>
      <c r="K16" s="70">
        <f>J16/Sheet1!D29*Sheet1!D75</f>
        <v>4.199999999999999</v>
      </c>
      <c r="L16" s="70">
        <f t="shared" si="2"/>
        <v>31.8</v>
      </c>
      <c r="O16" s="70">
        <f>Sheet1!F65</f>
        <v>1.140721804643319</v>
      </c>
    </row>
    <row r="17" spans="1:15" ht="12.75">
      <c r="A17">
        <v>1.3</v>
      </c>
      <c r="B17" s="70">
        <f t="shared" si="0"/>
        <v>17.527819849847212</v>
      </c>
      <c r="C17" s="70">
        <f>A17*Sheet1!D29</f>
        <v>15.600000000000001</v>
      </c>
      <c r="E17" s="70">
        <f t="shared" si="1"/>
        <v>1.9278198498472092</v>
      </c>
      <c r="H17">
        <v>7</v>
      </c>
      <c r="I17" s="113">
        <f>(0.5*Sheet1!D73*(3.141593*((Sheet1!D7/2)*(Sheet1!D7/2)))*(H17*H17*H17)*(Sheet1!D74/100))</f>
        <v>59.64330018465</v>
      </c>
      <c r="J17" s="70">
        <f>VLOOKUP(I17,B5:C334,2,TRUE)</f>
        <v>43.2</v>
      </c>
      <c r="K17" s="70">
        <f>J17/Sheet1!D29*Sheet1!D75</f>
        <v>5.04</v>
      </c>
      <c r="L17" s="70">
        <f t="shared" si="2"/>
        <v>38.160000000000004</v>
      </c>
      <c r="O17" s="70">
        <f>Sheet1!F65</f>
        <v>1.140721804643319</v>
      </c>
    </row>
    <row r="18" spans="1:15" ht="12.75">
      <c r="A18">
        <v>1.4</v>
      </c>
      <c r="B18" s="70">
        <f t="shared" si="0"/>
        <v>19.035814737100903</v>
      </c>
      <c r="C18" s="70">
        <f>A18*Sheet1!D29</f>
        <v>16.799999999999997</v>
      </c>
      <c r="E18" s="70">
        <f t="shared" si="1"/>
        <v>2.2358147371009047</v>
      </c>
      <c r="H18">
        <v>7.5</v>
      </c>
      <c r="I18" s="113">
        <f>(0.5*Sheet1!D73*(3.141593*((Sheet1!D7/2)*(Sheet1!D7/2)))*(H18*H18*H18)*(Sheet1!D74/100))</f>
        <v>73.35865091953124</v>
      </c>
      <c r="J18" s="70">
        <f>VLOOKUP(I18,B5:C334,2,TRUE)</f>
        <v>51.599999999999994</v>
      </c>
      <c r="K18" s="70">
        <f>J18/Sheet1!D29*Sheet1!D75</f>
        <v>6.02</v>
      </c>
      <c r="L18" s="70">
        <f t="shared" si="2"/>
        <v>45.58</v>
      </c>
      <c r="O18" s="70">
        <f>Sheet1!F65</f>
        <v>1.140721804643319</v>
      </c>
    </row>
    <row r="19" spans="1:15" ht="12.75">
      <c r="A19">
        <v>1.5</v>
      </c>
      <c r="B19" s="70">
        <f t="shared" si="0"/>
        <v>20.566624060447467</v>
      </c>
      <c r="C19" s="70">
        <f>A19*Sheet1!D29</f>
        <v>18</v>
      </c>
      <c r="E19" s="70">
        <f t="shared" si="1"/>
        <v>2.5666240604474675</v>
      </c>
      <c r="H19">
        <v>8</v>
      </c>
      <c r="I19" s="113">
        <f>(0.5*Sheet1!D73*(3.141593*((Sheet1!D7/2)*(Sheet1!D7/2)))*(H19*H19*H19)*(Sheet1!D74/100))</f>
        <v>89.0302323456</v>
      </c>
      <c r="J19" s="70">
        <f>VLOOKUP(I19,B5:C334,2,TRUE)</f>
        <v>60</v>
      </c>
      <c r="K19" s="70">
        <f>J19/Sheet1!D29*Sheet1!D75</f>
        <v>7</v>
      </c>
      <c r="L19" s="70">
        <f t="shared" si="2"/>
        <v>53</v>
      </c>
      <c r="O19" s="70">
        <f>Sheet1!F65</f>
        <v>1.140721804643319</v>
      </c>
    </row>
    <row r="20" spans="1:15" ht="12.75">
      <c r="A20">
        <v>1.6</v>
      </c>
      <c r="B20" s="70">
        <f t="shared" si="0"/>
        <v>22.1202478198869</v>
      </c>
      <c r="C20" s="70">
        <f>A20*Sheet1!D29</f>
        <v>19.200000000000003</v>
      </c>
      <c r="E20" s="70">
        <f t="shared" si="1"/>
        <v>2.9202478198868973</v>
      </c>
      <c r="H20">
        <v>8.5</v>
      </c>
      <c r="I20" s="113">
        <f>(0.5*Sheet1!D73*(3.141593*((Sheet1!D7/2)*(Sheet1!D7/2)))*(H20*H20*H20)*(Sheet1!D74/100))</f>
        <v>106.78845984226875</v>
      </c>
      <c r="J20" s="70">
        <f>VLOOKUP(I20,B5:C334,2,TRUE)</f>
        <v>68.4</v>
      </c>
      <c r="K20" s="70">
        <f>J20/Sheet1!D29*Sheet1!D75</f>
        <v>7.9799999999999995</v>
      </c>
      <c r="L20" s="70">
        <f t="shared" si="2"/>
        <v>60.42000000000001</v>
      </c>
      <c r="O20" s="70">
        <f>Sheet1!F65</f>
        <v>1.140721804643319</v>
      </c>
    </row>
    <row r="21" spans="1:15" ht="12.75">
      <c r="A21">
        <v>1.7</v>
      </c>
      <c r="B21" s="70">
        <f t="shared" si="0"/>
        <v>23.69668601541919</v>
      </c>
      <c r="C21" s="70">
        <f>A21*Sheet1!D29</f>
        <v>20.4</v>
      </c>
      <c r="E21" s="70">
        <f t="shared" si="1"/>
        <v>3.2966860154191915</v>
      </c>
      <c r="H21">
        <v>9</v>
      </c>
      <c r="I21" s="113">
        <f>(0.5*Sheet1!D73*(3.141593*((Sheet1!D7/2)*(Sheet1!D7/2)))*(H21*H21*H21)*(Sheet1!D74/100))</f>
        <v>126.76374878895</v>
      </c>
      <c r="J21" s="70">
        <f>VLOOKUP(I21,B5:C334,2,TRUE)</f>
        <v>78</v>
      </c>
      <c r="K21" s="70">
        <f>J21/Sheet1!D29*Sheet1!D75</f>
        <v>9.1</v>
      </c>
      <c r="L21" s="70">
        <f t="shared" si="2"/>
        <v>68.9</v>
      </c>
      <c r="O21" s="70">
        <f>Sheet1!F65</f>
        <v>1.140721804643319</v>
      </c>
    </row>
    <row r="22" spans="1:15" ht="12.75">
      <c r="A22">
        <v>1.8</v>
      </c>
      <c r="B22" s="70">
        <f t="shared" si="0"/>
        <v>25.295938647044355</v>
      </c>
      <c r="C22" s="70">
        <f>A22*Sheet1!D29</f>
        <v>21.6</v>
      </c>
      <c r="E22" s="70">
        <f t="shared" si="1"/>
        <v>3.6959386470443536</v>
      </c>
      <c r="H22">
        <v>9.5</v>
      </c>
      <c r="I22" s="113">
        <f>(0.5*Sheet1!D73*(3.141593*((Sheet1!D7/2)*(Sheet1!D7/2)))*(H22*H22*H22)*(Sheet1!D74/100))</f>
        <v>149.08651456505623</v>
      </c>
      <c r="J22" s="70">
        <f>VLOOKUP(I22,B5:C334,2,TRUE)</f>
        <v>87.6</v>
      </c>
      <c r="K22" s="70">
        <f>J22/Sheet1!D29*Sheet1!D75</f>
        <v>10.219999999999999</v>
      </c>
      <c r="L22" s="70">
        <f t="shared" si="2"/>
        <v>77.38</v>
      </c>
      <c r="O22" s="70">
        <f>Sheet1!F65</f>
        <v>1.140721804643319</v>
      </c>
    </row>
    <row r="23" spans="1:15" ht="12.75">
      <c r="A23">
        <v>1.9</v>
      </c>
      <c r="B23" s="70">
        <f t="shared" si="0"/>
        <v>26.91800571476238</v>
      </c>
      <c r="C23" s="70">
        <f>A23*Sheet1!D29</f>
        <v>22.799999999999997</v>
      </c>
      <c r="E23" s="70">
        <f t="shared" si="1"/>
        <v>4.118005714762381</v>
      </c>
      <c r="H23">
        <v>10</v>
      </c>
      <c r="I23" s="113">
        <f>(0.5*Sheet1!D73*(3.141593*((Sheet1!D7/2)*(Sheet1!D7/2)))*(H23*H23*H23)*(Sheet1!D74/100))</f>
        <v>173.88717255</v>
      </c>
      <c r="J23" s="70">
        <f>VLOOKUP(I23,B5:C334,2,TRUE)</f>
        <v>97.19999999999999</v>
      </c>
      <c r="K23" s="70">
        <f>J23/Sheet1!D29*Sheet1!D75</f>
        <v>11.339999999999998</v>
      </c>
      <c r="L23" s="70">
        <f t="shared" si="2"/>
        <v>85.85999999999999</v>
      </c>
      <c r="O23" s="70">
        <f>Sheet1!F65</f>
        <v>1.140721804643319</v>
      </c>
    </row>
    <row r="24" spans="1:15" ht="12.75">
      <c r="A24">
        <v>2</v>
      </c>
      <c r="B24" s="70">
        <f t="shared" si="0"/>
        <v>28.562887218573277</v>
      </c>
      <c r="C24" s="70">
        <f>A24*Sheet1!D29</f>
        <v>24</v>
      </c>
      <c r="E24" s="70">
        <f t="shared" si="1"/>
        <v>4.562887218573276</v>
      </c>
      <c r="H24">
        <v>10.5</v>
      </c>
      <c r="I24" s="113">
        <f>(0.5*Sheet1!D73*(3.141593*((Sheet1!D7/2)*(Sheet1!D7/2)))*(H24*H24*H24)*(Sheet1!D74/100))</f>
        <v>201.29613812319374</v>
      </c>
      <c r="J24" s="70">
        <f>VLOOKUP(I24,B5:C334,2,TRUE)</f>
        <v>108</v>
      </c>
      <c r="K24" s="70">
        <f>J24/Sheet1!D29*Sheet1!D75</f>
        <v>12.6</v>
      </c>
      <c r="L24" s="70">
        <f t="shared" si="2"/>
        <v>95.4</v>
      </c>
      <c r="O24" s="70">
        <f>Sheet1!F65</f>
        <v>1.140721804643319</v>
      </c>
    </row>
    <row r="25" spans="1:15" ht="12.75">
      <c r="A25">
        <v>2.1</v>
      </c>
      <c r="B25" s="70">
        <f t="shared" si="0"/>
        <v>30.23058315847704</v>
      </c>
      <c r="C25" s="70">
        <f>A25*Sheet1!D29</f>
        <v>25.200000000000003</v>
      </c>
      <c r="E25" s="70">
        <f t="shared" si="1"/>
        <v>5.030583158477037</v>
      </c>
      <c r="H25">
        <v>11</v>
      </c>
      <c r="I25" s="113">
        <f>(0.5*Sheet1!D73*(3.141593*((Sheet1!D7/2)*(Sheet1!D7/2)))*(H25*H25*H25)*(Sheet1!D74/100))</f>
        <v>231.44382666405</v>
      </c>
      <c r="J25" s="70">
        <f>VLOOKUP(I25,B5:C334,2,TRUE)</f>
        <v>118.80000000000001</v>
      </c>
      <c r="K25" s="70">
        <f>J25/Sheet1!D29*Sheet1!D75</f>
        <v>13.86</v>
      </c>
      <c r="L25" s="70">
        <f t="shared" si="2"/>
        <v>104.94000000000001</v>
      </c>
      <c r="O25" s="70">
        <f>Sheet1!F65</f>
        <v>1.140721804643319</v>
      </c>
    </row>
    <row r="26" spans="1:15" ht="12.75">
      <c r="A26">
        <v>2.2</v>
      </c>
      <c r="B26" s="70">
        <f t="shared" si="0"/>
        <v>31.921093534473666</v>
      </c>
      <c r="C26" s="70">
        <f>A26*Sheet1!D29</f>
        <v>26.400000000000002</v>
      </c>
      <c r="E26" s="70">
        <f t="shared" si="1"/>
        <v>5.521093534473665</v>
      </c>
      <c r="H26">
        <v>11.5</v>
      </c>
      <c r="I26" s="113">
        <f>(0.5*Sheet1!D73*(3.141593*((Sheet1!D7/2)*(Sheet1!D7/2)))*(H26*H26*H26)*(Sheet1!D74/100))</f>
        <v>264.46065355198124</v>
      </c>
      <c r="J26" s="70">
        <f>VLOOKUP(I26,B5:C334,2,TRUE)</f>
        <v>129.60000000000002</v>
      </c>
      <c r="K26" s="70">
        <f>J26/Sheet1!D29*Sheet1!D75</f>
        <v>15.120000000000003</v>
      </c>
      <c r="L26" s="70">
        <f t="shared" si="2"/>
        <v>114.48000000000002</v>
      </c>
      <c r="O26" s="70">
        <f>Sheet1!F65</f>
        <v>1.140721804643319</v>
      </c>
    </row>
    <row r="27" spans="1:15" ht="12.75">
      <c r="A27">
        <v>2.3</v>
      </c>
      <c r="B27" s="70">
        <f t="shared" si="0"/>
        <v>33.63441834656315</v>
      </c>
      <c r="C27" s="70">
        <f>A27*Sheet1!D29</f>
        <v>27.599999999999998</v>
      </c>
      <c r="E27" s="70">
        <f t="shared" si="1"/>
        <v>6.0344183465631565</v>
      </c>
      <c r="H27">
        <v>12</v>
      </c>
      <c r="I27" s="113">
        <f>(0.5*Sheet1!D73*(3.141593*((Sheet1!D7/2)*(Sheet1!D7/2)))*(H27*H27*H27)*(Sheet1!D74/100))</f>
        <v>300.4770341664</v>
      </c>
      <c r="J27" s="70">
        <f>VLOOKUP(I27,B5:C334,2,TRUE)</f>
        <v>141.60000000000002</v>
      </c>
      <c r="K27" s="70">
        <f>J27/Sheet1!D29*Sheet1!D75</f>
        <v>16.520000000000003</v>
      </c>
      <c r="L27" s="70">
        <f t="shared" si="2"/>
        <v>125.08000000000001</v>
      </c>
      <c r="O27" s="70">
        <f>Sheet1!F65</f>
        <v>1.140721804643319</v>
      </c>
    </row>
    <row r="28" spans="1:15" ht="12.75">
      <c r="A28">
        <v>2.4</v>
      </c>
      <c r="B28" s="70">
        <f t="shared" si="0"/>
        <v>35.37055759474551</v>
      </c>
      <c r="C28" s="70">
        <f>A28*Sheet1!D29</f>
        <v>28.799999999999997</v>
      </c>
      <c r="E28" s="70">
        <f t="shared" si="1"/>
        <v>6.570557594745517</v>
      </c>
      <c r="I28" s="113"/>
      <c r="O28" s="70">
        <f>Sheet1!F65</f>
        <v>1.140721804643319</v>
      </c>
    </row>
    <row r="29" spans="1:15" ht="12.75">
      <c r="A29">
        <v>2.5</v>
      </c>
      <c r="B29" s="70">
        <f t="shared" si="0"/>
        <v>37.12951127902075</v>
      </c>
      <c r="C29" s="70">
        <f>A29*Sheet1!D29</f>
        <v>30</v>
      </c>
      <c r="E29" s="70">
        <f t="shared" si="1"/>
        <v>7.129511279020743</v>
      </c>
      <c r="I29" s="113"/>
      <c r="O29" s="70">
        <f>Sheet1!F65</f>
        <v>1.140721804643319</v>
      </c>
    </row>
    <row r="30" spans="1:15" ht="12.75">
      <c r="A30">
        <v>2.6</v>
      </c>
      <c r="B30" s="70">
        <f t="shared" si="0"/>
        <v>38.91127939938884</v>
      </c>
      <c r="C30" s="70">
        <f>A30*Sheet1!D29</f>
        <v>31.200000000000003</v>
      </c>
      <c r="E30" s="70">
        <f t="shared" si="1"/>
        <v>7.711279399388837</v>
      </c>
      <c r="I30" s="113"/>
      <c r="O30" s="70">
        <f>Sheet1!F65</f>
        <v>1.140721804643319</v>
      </c>
    </row>
    <row r="31" spans="1:15" ht="12.75">
      <c r="A31">
        <v>2.7</v>
      </c>
      <c r="B31" s="70">
        <f t="shared" si="0"/>
        <v>40.7158619558498</v>
      </c>
      <c r="C31" s="70">
        <f>A31*Sheet1!D29</f>
        <v>32.400000000000006</v>
      </c>
      <c r="E31" s="70">
        <f t="shared" si="1"/>
        <v>8.315861955849796</v>
      </c>
      <c r="I31" s="113"/>
      <c r="O31" s="70">
        <f>Sheet1!F65</f>
        <v>1.140721804643319</v>
      </c>
    </row>
    <row r="32" spans="1:15" ht="12.75">
      <c r="A32">
        <v>2.8</v>
      </c>
      <c r="B32" s="70">
        <f t="shared" si="0"/>
        <v>42.54325894840361</v>
      </c>
      <c r="C32" s="70">
        <f>A32*Sheet1!D29</f>
        <v>33.599999999999994</v>
      </c>
      <c r="E32" s="70">
        <f t="shared" si="1"/>
        <v>8.943258948403619</v>
      </c>
      <c r="I32" s="113"/>
      <c r="O32" s="70">
        <f>Sheet1!F65</f>
        <v>1.140721804643319</v>
      </c>
    </row>
    <row r="33" spans="1:15" ht="12.75">
      <c r="A33">
        <v>2.9</v>
      </c>
      <c r="B33" s="70">
        <f t="shared" si="0"/>
        <v>44.393470377050306</v>
      </c>
      <c r="C33" s="70">
        <f>A33*Sheet1!D29</f>
        <v>34.8</v>
      </c>
      <c r="E33" s="70">
        <f t="shared" si="1"/>
        <v>9.593470377050313</v>
      </c>
      <c r="I33" s="113"/>
      <c r="O33" s="70">
        <f>Sheet1!F65</f>
        <v>1.140721804643319</v>
      </c>
    </row>
    <row r="34" spans="1:15" ht="12.75">
      <c r="A34">
        <v>3</v>
      </c>
      <c r="B34" s="70">
        <f t="shared" si="0"/>
        <v>46.266496241789866</v>
      </c>
      <c r="C34" s="70">
        <f>A34*Sheet1!D29</f>
        <v>36</v>
      </c>
      <c r="E34" s="70">
        <f t="shared" si="1"/>
        <v>10.26649624178987</v>
      </c>
      <c r="I34" s="113"/>
      <c r="O34" s="70">
        <f>Sheet1!F65</f>
        <v>1.140721804643319</v>
      </c>
    </row>
    <row r="35" spans="1:15" ht="12.75">
      <c r="A35">
        <v>3.1</v>
      </c>
      <c r="B35" s="70">
        <f t="shared" si="0"/>
        <v>48.1623365426223</v>
      </c>
      <c r="C35" s="70">
        <f>A35*Sheet1!D29</f>
        <v>37.2</v>
      </c>
      <c r="E35" s="70">
        <f t="shared" si="1"/>
        <v>10.962336542622296</v>
      </c>
      <c r="O35" s="70">
        <f>Sheet1!F65</f>
        <v>1.140721804643319</v>
      </c>
    </row>
    <row r="36" spans="1:15" ht="12.75">
      <c r="A36">
        <v>3.2</v>
      </c>
      <c r="B36" s="70">
        <f t="shared" si="0"/>
        <v>50.0809912795476</v>
      </c>
      <c r="C36" s="70">
        <f>A36*Sheet1!D29</f>
        <v>38.400000000000006</v>
      </c>
      <c r="E36" s="70">
        <f t="shared" si="1"/>
        <v>11.68099127954759</v>
      </c>
      <c r="O36" s="70">
        <f>Sheet1!F65</f>
        <v>1.140721804643319</v>
      </c>
    </row>
    <row r="37" spans="1:15" ht="12.75">
      <c r="A37">
        <v>3.3</v>
      </c>
      <c r="B37" s="70">
        <f t="shared" si="0"/>
        <v>52.02246045256574</v>
      </c>
      <c r="C37" s="70">
        <f>A37*Sheet1!D29</f>
        <v>39.599999999999994</v>
      </c>
      <c r="E37" s="70">
        <f t="shared" si="1"/>
        <v>12.422460452565742</v>
      </c>
      <c r="O37" s="70">
        <f>Sheet1!F65</f>
        <v>1.140721804643319</v>
      </c>
    </row>
    <row r="38" spans="1:15" ht="12.75">
      <c r="A38">
        <v>3.4</v>
      </c>
      <c r="B38" s="70">
        <f t="shared" si="0"/>
        <v>53.98674406167676</v>
      </c>
      <c r="C38" s="70">
        <f>A38*Sheet1!D29</f>
        <v>40.8</v>
      </c>
      <c r="E38" s="70">
        <f t="shared" si="1"/>
        <v>13.186744061676766</v>
      </c>
      <c r="O38" s="70">
        <f>Sheet1!F65</f>
        <v>1.140721804643319</v>
      </c>
    </row>
    <row r="39" spans="1:15" ht="12.75">
      <c r="A39">
        <v>3.5</v>
      </c>
      <c r="B39" s="70">
        <f t="shared" si="0"/>
        <v>55.97384210688065</v>
      </c>
      <c r="C39" s="70">
        <f>A39*Sheet1!D29</f>
        <v>42</v>
      </c>
      <c r="E39" s="70">
        <f t="shared" si="1"/>
        <v>13.973842106880657</v>
      </c>
      <c r="O39" s="70">
        <f>Sheet1!F65</f>
        <v>1.140721804643319</v>
      </c>
    </row>
    <row r="40" spans="1:15" ht="12.75">
      <c r="A40">
        <v>3.6</v>
      </c>
      <c r="B40" s="70">
        <f t="shared" si="0"/>
        <v>57.98375458817742</v>
      </c>
      <c r="C40" s="70">
        <f>A40*Sheet1!D29</f>
        <v>43.2</v>
      </c>
      <c r="E40" s="70">
        <f t="shared" si="1"/>
        <v>14.783754588177414</v>
      </c>
      <c r="O40" s="70">
        <f>Sheet1!F65</f>
        <v>1.140721804643319</v>
      </c>
    </row>
    <row r="41" spans="1:15" ht="12.75">
      <c r="A41">
        <v>3.7</v>
      </c>
      <c r="B41" s="70">
        <f t="shared" si="0"/>
        <v>60.01648150556704</v>
      </c>
      <c r="C41" s="70">
        <f>A41*Sheet1!D29</f>
        <v>44.400000000000006</v>
      </c>
      <c r="E41" s="70">
        <f t="shared" si="1"/>
        <v>15.616481505567037</v>
      </c>
      <c r="O41" s="70">
        <f>Sheet1!F65</f>
        <v>1.140721804643319</v>
      </c>
    </row>
    <row r="42" spans="1:15" ht="12.75">
      <c r="A42">
        <v>3.8</v>
      </c>
      <c r="B42" s="70">
        <f t="shared" si="0"/>
        <v>62.07202285904952</v>
      </c>
      <c r="C42" s="70">
        <f>A42*Sheet1!D29</f>
        <v>45.599999999999994</v>
      </c>
      <c r="E42" s="70">
        <f t="shared" si="1"/>
        <v>16.472022859049524</v>
      </c>
      <c r="O42" s="70">
        <f>Sheet1!F65</f>
        <v>1.140721804643319</v>
      </c>
    </row>
    <row r="43" spans="1:15" ht="12.75">
      <c r="A43">
        <v>3.9</v>
      </c>
      <c r="B43" s="70">
        <f t="shared" si="0"/>
        <v>64.15037864862488</v>
      </c>
      <c r="C43" s="70">
        <f>A43*Sheet1!D29</f>
        <v>46.8</v>
      </c>
      <c r="E43" s="70">
        <f t="shared" si="1"/>
        <v>17.35037864862488</v>
      </c>
      <c r="O43" s="70">
        <f>Sheet1!F65</f>
        <v>1.140721804643319</v>
      </c>
    </row>
    <row r="44" spans="1:15" ht="12.75">
      <c r="A44">
        <v>4</v>
      </c>
      <c r="B44" s="70">
        <f t="shared" si="0"/>
        <v>66.2515488742931</v>
      </c>
      <c r="C44" s="70">
        <f>A44*Sheet1!D29</f>
        <v>48</v>
      </c>
      <c r="E44" s="70">
        <f t="shared" si="1"/>
        <v>18.251548874293103</v>
      </c>
      <c r="O44" s="70">
        <f>Sheet1!F65</f>
        <v>1.140721804643319</v>
      </c>
    </row>
    <row r="45" spans="1:15" ht="12.75">
      <c r="A45">
        <v>4.1</v>
      </c>
      <c r="B45" s="70">
        <f t="shared" si="0"/>
        <v>68.37553353605418</v>
      </c>
      <c r="C45" s="70">
        <f>A45*Sheet1!D29</f>
        <v>49.199999999999996</v>
      </c>
      <c r="E45" s="70">
        <f t="shared" si="1"/>
        <v>19.17553353605419</v>
      </c>
      <c r="O45" s="70">
        <f>Sheet1!F65</f>
        <v>1.140721804643319</v>
      </c>
    </row>
    <row r="46" spans="1:15" ht="12.75">
      <c r="A46">
        <v>4.2</v>
      </c>
      <c r="B46" s="70">
        <f t="shared" si="0"/>
        <v>70.52233263390815</v>
      </c>
      <c r="C46" s="70">
        <f>A46*Sheet1!D29</f>
        <v>50.400000000000006</v>
      </c>
      <c r="E46" s="70">
        <f t="shared" si="1"/>
        <v>20.122332633908147</v>
      </c>
      <c r="O46" s="70">
        <f>Sheet1!F65</f>
        <v>1.140721804643319</v>
      </c>
    </row>
    <row r="47" spans="1:15" ht="12.75">
      <c r="A47">
        <v>4.3</v>
      </c>
      <c r="B47" s="70">
        <f t="shared" si="0"/>
        <v>72.69194616785497</v>
      </c>
      <c r="C47" s="70">
        <f>A47*Sheet1!D29</f>
        <v>51.599999999999994</v>
      </c>
      <c r="E47" s="70">
        <f t="shared" si="1"/>
        <v>21.091946167854967</v>
      </c>
      <c r="O47" s="70">
        <f>Sheet1!F65</f>
        <v>1.140721804643319</v>
      </c>
    </row>
    <row r="48" spans="1:15" ht="12.75">
      <c r="A48">
        <v>4.4</v>
      </c>
      <c r="B48" s="70">
        <f t="shared" si="0"/>
        <v>74.88437413789467</v>
      </c>
      <c r="C48" s="70">
        <f>A48*Sheet1!D29</f>
        <v>52.800000000000004</v>
      </c>
      <c r="E48" s="70">
        <f t="shared" si="1"/>
        <v>22.08437413789466</v>
      </c>
      <c r="O48" s="70">
        <f>Sheet1!F65</f>
        <v>1.140721804643319</v>
      </c>
    </row>
    <row r="49" spans="1:15" ht="12.75">
      <c r="A49">
        <v>4.5</v>
      </c>
      <c r="B49" s="70">
        <f t="shared" si="0"/>
        <v>77.09961654402721</v>
      </c>
      <c r="C49" s="70">
        <f>A49*Sheet1!D29</f>
        <v>54</v>
      </c>
      <c r="E49" s="70">
        <f t="shared" si="1"/>
        <v>23.09961654402721</v>
      </c>
      <c r="O49" s="70">
        <f>Sheet1!F65</f>
        <v>1.140721804643319</v>
      </c>
    </row>
    <row r="50" spans="1:15" ht="12.75">
      <c r="A50">
        <v>4.6</v>
      </c>
      <c r="B50" s="70">
        <f t="shared" si="0"/>
        <v>79.33767338625262</v>
      </c>
      <c r="C50" s="70">
        <f>A50*Sheet1!D29</f>
        <v>55.199999999999996</v>
      </c>
      <c r="E50" s="70">
        <f t="shared" si="1"/>
        <v>24.137673386252626</v>
      </c>
      <c r="O50" s="70">
        <f>Sheet1!F65</f>
        <v>1.140721804643319</v>
      </c>
    </row>
    <row r="51" spans="1:15" ht="12.75">
      <c r="A51">
        <v>4.7</v>
      </c>
      <c r="B51" s="70">
        <f t="shared" si="0"/>
        <v>81.59854466457092</v>
      </c>
      <c r="C51" s="70">
        <f>A51*Sheet1!D29</f>
        <v>56.400000000000006</v>
      </c>
      <c r="E51" s="70">
        <f t="shared" si="1"/>
        <v>25.19854466457092</v>
      </c>
      <c r="O51" s="70">
        <f>Sheet1!F65</f>
        <v>1.140721804643319</v>
      </c>
    </row>
    <row r="52" spans="1:15" ht="12.75">
      <c r="A52">
        <v>4.8</v>
      </c>
      <c r="B52" s="70">
        <f t="shared" si="0"/>
        <v>83.88223037898206</v>
      </c>
      <c r="C52" s="70">
        <f>A52*Sheet1!D29</f>
        <v>57.599999999999994</v>
      </c>
      <c r="E52" s="70">
        <f t="shared" si="1"/>
        <v>26.282230378982067</v>
      </c>
      <c r="O52" s="70">
        <f>Sheet1!F65</f>
        <v>1.140721804643319</v>
      </c>
    </row>
    <row r="53" spans="1:15" ht="12.75">
      <c r="A53">
        <v>4.9</v>
      </c>
      <c r="B53" s="70">
        <f t="shared" si="0"/>
        <v>86.1887305294861</v>
      </c>
      <c r="C53" s="70">
        <f>A53*Sheet1!D29</f>
        <v>58.800000000000004</v>
      </c>
      <c r="E53" s="70">
        <f t="shared" si="1"/>
        <v>27.388730529486093</v>
      </c>
      <c r="O53" s="70">
        <f>Sheet1!F65</f>
        <v>1.140721804643319</v>
      </c>
    </row>
    <row r="54" spans="1:15" ht="12.75">
      <c r="A54">
        <v>5</v>
      </c>
      <c r="B54" s="70">
        <f t="shared" si="0"/>
        <v>88.51804511608297</v>
      </c>
      <c r="C54" s="70">
        <f>A54*Sheet1!D29</f>
        <v>60</v>
      </c>
      <c r="E54" s="70">
        <f t="shared" si="1"/>
        <v>28.518045116082973</v>
      </c>
      <c r="O54" s="70">
        <f>Sheet1!F65</f>
        <v>1.140721804643319</v>
      </c>
    </row>
    <row r="55" spans="1:15" ht="12.75">
      <c r="A55">
        <v>5.1</v>
      </c>
      <c r="B55" s="70">
        <f t="shared" si="0"/>
        <v>90.87017413877271</v>
      </c>
      <c r="C55" s="70">
        <f>A55*Sheet1!D29</f>
        <v>61.199999999999996</v>
      </c>
      <c r="E55" s="70">
        <f t="shared" si="1"/>
        <v>29.670174138772722</v>
      </c>
      <c r="O55" s="70">
        <f>Sheet1!F65</f>
        <v>1.140721804643319</v>
      </c>
    </row>
    <row r="56" spans="1:15" ht="12.75">
      <c r="A56">
        <v>5.2</v>
      </c>
      <c r="B56" s="70">
        <f t="shared" si="0"/>
        <v>93.24511759755535</v>
      </c>
      <c r="C56" s="70">
        <f>A56*Sheet1!D29</f>
        <v>62.400000000000006</v>
      </c>
      <c r="E56" s="70">
        <f t="shared" si="1"/>
        <v>30.845117597555348</v>
      </c>
      <c r="O56" s="70">
        <f>Sheet1!F65</f>
        <v>1.140721804643319</v>
      </c>
    </row>
    <row r="57" spans="1:15" ht="12.75">
      <c r="A57">
        <v>5.3</v>
      </c>
      <c r="B57" s="70">
        <f t="shared" si="0"/>
        <v>95.64287549243082</v>
      </c>
      <c r="C57" s="70">
        <f>A57*Sheet1!D29</f>
        <v>63.599999999999994</v>
      </c>
      <c r="E57" s="70">
        <f t="shared" si="1"/>
        <v>32.04287549243083</v>
      </c>
      <c r="O57" s="70">
        <f>Sheet1!F65</f>
        <v>1.140721804643319</v>
      </c>
    </row>
    <row r="58" spans="1:15" ht="12.75">
      <c r="A58">
        <v>5.4</v>
      </c>
      <c r="B58" s="70">
        <f t="shared" si="0"/>
        <v>98.0634478233992</v>
      </c>
      <c r="C58" s="70">
        <f>A58*Sheet1!D29</f>
        <v>64.80000000000001</v>
      </c>
      <c r="E58" s="70">
        <f t="shared" si="1"/>
        <v>33.26344782339918</v>
      </c>
      <c r="O58" s="70">
        <f>Sheet1!F65</f>
        <v>1.140721804643319</v>
      </c>
    </row>
    <row r="59" spans="1:15" ht="12.75">
      <c r="A59">
        <v>5.5</v>
      </c>
      <c r="B59" s="70">
        <f t="shared" si="0"/>
        <v>100.5068345904604</v>
      </c>
      <c r="C59" s="70">
        <f>A59*Sheet1!D29</f>
        <v>66</v>
      </c>
      <c r="E59" s="70">
        <f t="shared" si="1"/>
        <v>34.5068345904604</v>
      </c>
      <c r="O59" s="70">
        <f>Sheet1!F65</f>
        <v>1.140721804643319</v>
      </c>
    </row>
    <row r="60" spans="1:15" ht="12.75">
      <c r="A60">
        <v>5.6</v>
      </c>
      <c r="B60" s="70">
        <f t="shared" si="0"/>
        <v>102.97303579361446</v>
      </c>
      <c r="C60" s="70">
        <f>A60*Sheet1!D29</f>
        <v>67.19999999999999</v>
      </c>
      <c r="E60" s="70">
        <f t="shared" si="1"/>
        <v>35.773035793614476</v>
      </c>
      <c r="O60" s="70">
        <f>Sheet1!F65</f>
        <v>1.140721804643319</v>
      </c>
    </row>
    <row r="61" spans="1:15" ht="12.75">
      <c r="A61">
        <v>5.7</v>
      </c>
      <c r="B61" s="70">
        <f t="shared" si="0"/>
        <v>105.46205143286144</v>
      </c>
      <c r="C61" s="70">
        <f>A61*Sheet1!D29</f>
        <v>68.4</v>
      </c>
      <c r="E61" s="70">
        <f t="shared" si="1"/>
        <v>37.06205143286144</v>
      </c>
      <c r="O61" s="70">
        <f>Sheet1!F65</f>
        <v>1.140721804643319</v>
      </c>
    </row>
    <row r="62" spans="1:15" ht="12.75">
      <c r="A62">
        <v>5.8</v>
      </c>
      <c r="B62" s="70">
        <f t="shared" si="0"/>
        <v>107.97388150820125</v>
      </c>
      <c r="C62" s="70">
        <f>A62*Sheet1!D29</f>
        <v>69.6</v>
      </c>
      <c r="E62" s="70">
        <f t="shared" si="1"/>
        <v>38.37388150820125</v>
      </c>
      <c r="O62" s="70">
        <f>Sheet1!F65</f>
        <v>1.140721804643319</v>
      </c>
    </row>
    <row r="63" spans="1:15" ht="12.75">
      <c r="A63">
        <v>5.9</v>
      </c>
      <c r="B63" s="70">
        <f t="shared" si="0"/>
        <v>110.50852601963395</v>
      </c>
      <c r="C63" s="70">
        <f>A63*Sheet1!D29</f>
        <v>70.80000000000001</v>
      </c>
      <c r="E63" s="70">
        <f t="shared" si="1"/>
        <v>39.708526019633936</v>
      </c>
      <c r="O63" s="70">
        <f>Sheet1!F65</f>
        <v>1.140721804643319</v>
      </c>
    </row>
    <row r="64" spans="1:15" ht="12.75">
      <c r="A64">
        <v>6</v>
      </c>
      <c r="B64" s="70">
        <f t="shared" si="0"/>
        <v>113.06598496715948</v>
      </c>
      <c r="C64" s="70">
        <f>A64*Sheet1!D29</f>
        <v>72</v>
      </c>
      <c r="E64" s="70">
        <f t="shared" si="1"/>
        <v>41.06598496715948</v>
      </c>
      <c r="O64" s="70">
        <f>Sheet1!F65</f>
        <v>1.140721804643319</v>
      </c>
    </row>
    <row r="65" spans="1:15" ht="12.75">
      <c r="A65">
        <v>6.1</v>
      </c>
      <c r="B65" s="70">
        <f t="shared" si="0"/>
        <v>115.64625835077788</v>
      </c>
      <c r="C65" s="70">
        <f>A65*Sheet1!D29</f>
        <v>73.19999999999999</v>
      </c>
      <c r="E65" s="70">
        <f t="shared" si="1"/>
        <v>42.44625835077789</v>
      </c>
      <c r="O65" s="70">
        <f>Sheet1!F65</f>
        <v>1.140721804643319</v>
      </c>
    </row>
    <row r="66" spans="1:15" ht="12.75">
      <c r="A66">
        <v>6.2</v>
      </c>
      <c r="B66" s="70">
        <f t="shared" si="0"/>
        <v>118.24934617048919</v>
      </c>
      <c r="C66" s="70">
        <f>A66*Sheet1!D29</f>
        <v>74.4</v>
      </c>
      <c r="E66" s="70">
        <f t="shared" si="1"/>
        <v>43.849346170489184</v>
      </c>
      <c r="O66" s="70">
        <f>Sheet1!F65</f>
        <v>1.140721804643319</v>
      </c>
    </row>
    <row r="67" spans="1:15" ht="12.75">
      <c r="A67">
        <v>6.3</v>
      </c>
      <c r="B67" s="70">
        <f t="shared" si="0"/>
        <v>120.87524842629333</v>
      </c>
      <c r="C67" s="70">
        <f>A67*Sheet1!D29</f>
        <v>75.6</v>
      </c>
      <c r="E67" s="70">
        <f t="shared" si="1"/>
        <v>45.275248426293324</v>
      </c>
      <c r="O67" s="70">
        <f>Sheet1!F65</f>
        <v>1.140721804643319</v>
      </c>
    </row>
    <row r="68" spans="1:15" ht="12.75">
      <c r="A68">
        <v>6.4</v>
      </c>
      <c r="B68" s="70">
        <f t="shared" si="0"/>
        <v>123.52396511819038</v>
      </c>
      <c r="C68" s="70">
        <f>A68*Sheet1!D29</f>
        <v>76.80000000000001</v>
      </c>
      <c r="E68" s="70">
        <f t="shared" si="1"/>
        <v>46.72396511819036</v>
      </c>
      <c r="O68" s="70">
        <f>Sheet1!F65</f>
        <v>1.140721804643319</v>
      </c>
    </row>
    <row r="69" spans="1:15" ht="12.75">
      <c r="A69">
        <v>6.5</v>
      </c>
      <c r="B69" s="70">
        <f aca="true" t="shared" si="3" ref="B69:B132">C69+E69</f>
        <v>126.19549624618023</v>
      </c>
      <c r="C69" s="70">
        <f>A69*Sheet1!D29</f>
        <v>78</v>
      </c>
      <c r="E69" s="70">
        <f aca="true" t="shared" si="4" ref="E69:E132">(A69*A69)*O69</f>
        <v>48.19549624618023</v>
      </c>
      <c r="O69" s="70">
        <f>Sheet1!F65</f>
        <v>1.140721804643319</v>
      </c>
    </row>
    <row r="70" spans="1:15" ht="12.75">
      <c r="A70">
        <v>6.6</v>
      </c>
      <c r="B70" s="70">
        <f t="shared" si="3"/>
        <v>128.88984181026296</v>
      </c>
      <c r="C70" s="70">
        <f>A70*Sheet1!D29</f>
        <v>79.19999999999999</v>
      </c>
      <c r="E70" s="70">
        <f t="shared" si="4"/>
        <v>49.68984181026297</v>
      </c>
      <c r="O70" s="70">
        <f>Sheet1!F65</f>
        <v>1.140721804643319</v>
      </c>
    </row>
    <row r="71" spans="1:15" ht="12.75">
      <c r="A71">
        <v>6.7</v>
      </c>
      <c r="B71" s="70">
        <f t="shared" si="3"/>
        <v>131.6070018104386</v>
      </c>
      <c r="C71" s="70">
        <f>A71*Sheet1!D29</f>
        <v>80.4</v>
      </c>
      <c r="E71" s="70">
        <f t="shared" si="4"/>
        <v>51.20700181043859</v>
      </c>
      <c r="O71" s="70">
        <f>Sheet1!F65</f>
        <v>1.140721804643319</v>
      </c>
    </row>
    <row r="72" spans="1:15" ht="12.75">
      <c r="A72">
        <v>6.8</v>
      </c>
      <c r="B72" s="70">
        <f t="shared" si="3"/>
        <v>134.34697624670707</v>
      </c>
      <c r="C72" s="70">
        <f>A72*Sheet1!D29</f>
        <v>81.6</v>
      </c>
      <c r="E72" s="70">
        <f t="shared" si="4"/>
        <v>52.746976246707064</v>
      </c>
      <c r="O72" s="70">
        <f>Sheet1!F65</f>
        <v>1.140721804643319</v>
      </c>
    </row>
    <row r="73" spans="1:15" ht="12.75">
      <c r="A73">
        <v>6.9</v>
      </c>
      <c r="B73" s="70">
        <f t="shared" si="3"/>
        <v>137.10976511906844</v>
      </c>
      <c r="C73" s="70">
        <f>A73*Sheet1!D29</f>
        <v>82.80000000000001</v>
      </c>
      <c r="E73" s="70">
        <f t="shared" si="4"/>
        <v>54.30976511906842</v>
      </c>
      <c r="O73" s="70">
        <f>Sheet1!F65</f>
        <v>1.140721804643319</v>
      </c>
    </row>
    <row r="74" spans="1:15" ht="12.75">
      <c r="A74">
        <v>7</v>
      </c>
      <c r="B74" s="70">
        <f t="shared" si="3"/>
        <v>139.8953684275226</v>
      </c>
      <c r="C74" s="70">
        <f>A74*Sheet1!D29</f>
        <v>84</v>
      </c>
      <c r="E74" s="70">
        <f t="shared" si="4"/>
        <v>55.89536842752263</v>
      </c>
      <c r="O74" s="70">
        <f>Sheet1!F65</f>
        <v>1.140721804643319</v>
      </c>
    </row>
    <row r="75" spans="1:15" ht="12.75">
      <c r="A75">
        <v>7.1</v>
      </c>
      <c r="B75" s="70">
        <f t="shared" si="3"/>
        <v>142.7037861720697</v>
      </c>
      <c r="C75" s="70">
        <f>A75*Sheet1!D29</f>
        <v>85.19999999999999</v>
      </c>
      <c r="E75" s="70">
        <f t="shared" si="4"/>
        <v>57.5037861720697</v>
      </c>
      <c r="O75" s="70">
        <f>Sheet1!F65</f>
        <v>1.140721804643319</v>
      </c>
    </row>
    <row r="76" spans="1:15" ht="12.75">
      <c r="A76">
        <v>7.2</v>
      </c>
      <c r="B76" s="70">
        <f t="shared" si="3"/>
        <v>145.53501835270967</v>
      </c>
      <c r="C76" s="70">
        <f>A76*Sheet1!D29</f>
        <v>86.4</v>
      </c>
      <c r="E76" s="70">
        <f t="shared" si="4"/>
        <v>59.13501835270966</v>
      </c>
      <c r="O76" s="70">
        <f>Sheet1!F65</f>
        <v>1.140721804643319</v>
      </c>
    </row>
    <row r="77" spans="1:15" ht="12.75">
      <c r="A77">
        <v>7.3</v>
      </c>
      <c r="B77" s="70">
        <f t="shared" si="3"/>
        <v>148.38906496944247</v>
      </c>
      <c r="C77" s="70">
        <f>A77*Sheet1!D29</f>
        <v>87.6</v>
      </c>
      <c r="E77" s="70">
        <f t="shared" si="4"/>
        <v>60.789064969442464</v>
      </c>
      <c r="O77" s="70">
        <f>Sheet1!F65</f>
        <v>1.140721804643319</v>
      </c>
    </row>
    <row r="78" spans="1:15" ht="12.75">
      <c r="A78">
        <v>7.4</v>
      </c>
      <c r="B78" s="70">
        <f t="shared" si="3"/>
        <v>151.26592602226816</v>
      </c>
      <c r="C78" s="70">
        <f>A78*Sheet1!D29</f>
        <v>88.80000000000001</v>
      </c>
      <c r="E78" s="70">
        <f t="shared" si="4"/>
        <v>62.46592602226815</v>
      </c>
      <c r="O78" s="70">
        <f>Sheet1!F65</f>
        <v>1.140721804643319</v>
      </c>
    </row>
    <row r="79" spans="1:15" ht="12.75">
      <c r="A79">
        <v>7.5</v>
      </c>
      <c r="B79" s="70">
        <f t="shared" si="3"/>
        <v>154.1656015111867</v>
      </c>
      <c r="C79" s="70">
        <f>A79*Sheet1!D29</f>
        <v>90</v>
      </c>
      <c r="E79" s="70">
        <f t="shared" si="4"/>
        <v>64.1656015111867</v>
      </c>
      <c r="O79" s="70">
        <f>Sheet1!F65</f>
        <v>1.140721804643319</v>
      </c>
    </row>
    <row r="80" spans="1:15" ht="12.75">
      <c r="A80">
        <v>7.6</v>
      </c>
      <c r="B80" s="70">
        <f t="shared" si="3"/>
        <v>157.08809143619808</v>
      </c>
      <c r="C80" s="70">
        <f>A80*Sheet1!D29</f>
        <v>91.19999999999999</v>
      </c>
      <c r="E80" s="70">
        <f t="shared" si="4"/>
        <v>65.8880914361981</v>
      </c>
      <c r="O80" s="70">
        <f>Sheet1!F65</f>
        <v>1.140721804643319</v>
      </c>
    </row>
    <row r="81" spans="1:15" ht="12.75">
      <c r="A81">
        <v>7.7</v>
      </c>
      <c r="B81" s="70">
        <f t="shared" si="3"/>
        <v>160.03339579730238</v>
      </c>
      <c r="C81" s="70">
        <f>A81*Sheet1!D29</f>
        <v>92.4</v>
      </c>
      <c r="E81" s="70">
        <f t="shared" si="4"/>
        <v>67.63339579730238</v>
      </c>
      <c r="O81" s="70">
        <f>Sheet1!F65</f>
        <v>1.140721804643319</v>
      </c>
    </row>
    <row r="82" spans="1:15" ht="12.75">
      <c r="A82">
        <v>7.8</v>
      </c>
      <c r="B82" s="70">
        <f t="shared" si="3"/>
        <v>163.0015145944995</v>
      </c>
      <c r="C82" s="70">
        <f>A82*Sheet1!D29</f>
        <v>93.6</v>
      </c>
      <c r="E82" s="70">
        <f t="shared" si="4"/>
        <v>69.40151459449952</v>
      </c>
      <c r="O82" s="70">
        <f>Sheet1!F65</f>
        <v>1.140721804643319</v>
      </c>
    </row>
    <row r="83" spans="1:15" ht="12.75">
      <c r="A83">
        <v>7.9</v>
      </c>
      <c r="B83" s="70">
        <f t="shared" si="3"/>
        <v>165.99244782778953</v>
      </c>
      <c r="C83" s="70">
        <f>A83*Sheet1!D29</f>
        <v>94.80000000000001</v>
      </c>
      <c r="E83" s="70">
        <f t="shared" si="4"/>
        <v>71.19244782778954</v>
      </c>
      <c r="O83" s="70">
        <f>Sheet1!F65</f>
        <v>1.140721804643319</v>
      </c>
    </row>
    <row r="84" spans="1:15" ht="12.75">
      <c r="A84">
        <v>8</v>
      </c>
      <c r="B84" s="70">
        <f t="shared" si="3"/>
        <v>169.00619549717243</v>
      </c>
      <c r="C84" s="70">
        <f>A84*Sheet1!D29</f>
        <v>96</v>
      </c>
      <c r="E84" s="70">
        <f t="shared" si="4"/>
        <v>73.00619549717241</v>
      </c>
      <c r="O84" s="70">
        <f>Sheet1!F65</f>
        <v>1.140721804643319</v>
      </c>
    </row>
    <row r="85" spans="1:15" ht="12.75">
      <c r="A85">
        <v>8.1</v>
      </c>
      <c r="B85" s="70">
        <f t="shared" si="3"/>
        <v>172.04275760264815</v>
      </c>
      <c r="C85" s="70">
        <f>A85*Sheet1!D29</f>
        <v>97.19999999999999</v>
      </c>
      <c r="E85" s="70">
        <f t="shared" si="4"/>
        <v>74.84275760264816</v>
      </c>
      <c r="O85" s="70">
        <f>Sheet1!F65</f>
        <v>1.140721804643319</v>
      </c>
    </row>
    <row r="86" spans="1:15" ht="12.75">
      <c r="A86">
        <v>8.2</v>
      </c>
      <c r="B86" s="70">
        <f t="shared" si="3"/>
        <v>175.10213414421673</v>
      </c>
      <c r="C86" s="70">
        <f>A86*Sheet1!D29</f>
        <v>98.39999999999999</v>
      </c>
      <c r="E86" s="70">
        <f t="shared" si="4"/>
        <v>76.70213414421676</v>
      </c>
      <c r="O86" s="70">
        <f>Sheet1!F65</f>
        <v>1.140721804643319</v>
      </c>
    </row>
    <row r="87" spans="1:15" ht="12.75">
      <c r="A87">
        <v>8.3</v>
      </c>
      <c r="B87" s="70">
        <f t="shared" si="3"/>
        <v>178.18432512187826</v>
      </c>
      <c r="C87" s="70">
        <f>A87*Sheet1!D29</f>
        <v>99.60000000000001</v>
      </c>
      <c r="E87" s="70">
        <f t="shared" si="4"/>
        <v>78.58432512187827</v>
      </c>
      <c r="O87" s="70">
        <f>Sheet1!F65</f>
        <v>1.140721804643319</v>
      </c>
    </row>
    <row r="88" spans="1:15" ht="12.75">
      <c r="A88">
        <v>8.4</v>
      </c>
      <c r="B88" s="70">
        <f t="shared" si="3"/>
        <v>181.2893305356326</v>
      </c>
      <c r="C88" s="70">
        <f>A88*Sheet1!D29</f>
        <v>100.80000000000001</v>
      </c>
      <c r="E88" s="70">
        <f t="shared" si="4"/>
        <v>80.48933053563259</v>
      </c>
      <c r="O88" s="70">
        <f>Sheet1!F65</f>
        <v>1.140721804643319</v>
      </c>
    </row>
    <row r="89" spans="1:15" ht="12.75">
      <c r="A89">
        <v>8.5</v>
      </c>
      <c r="B89" s="70">
        <f t="shared" si="3"/>
        <v>184.4171503854798</v>
      </c>
      <c r="C89" s="70">
        <f>A89*Sheet1!D29</f>
        <v>102</v>
      </c>
      <c r="E89" s="70">
        <f t="shared" si="4"/>
        <v>82.4171503854798</v>
      </c>
      <c r="O89" s="70">
        <f>Sheet1!F65</f>
        <v>1.140721804643319</v>
      </c>
    </row>
    <row r="90" spans="1:15" ht="12.75">
      <c r="A90">
        <v>8.6</v>
      </c>
      <c r="B90" s="70">
        <f t="shared" si="3"/>
        <v>187.56778467141987</v>
      </c>
      <c r="C90" s="70">
        <f>A90*Sheet1!D29</f>
        <v>103.19999999999999</v>
      </c>
      <c r="E90" s="70">
        <f t="shared" si="4"/>
        <v>84.36778467141987</v>
      </c>
      <c r="O90" s="70">
        <f>Sheet1!F65</f>
        <v>1.140721804643319</v>
      </c>
    </row>
    <row r="91" spans="1:15" ht="12.75">
      <c r="A91">
        <v>8.7</v>
      </c>
      <c r="B91" s="70">
        <f t="shared" si="3"/>
        <v>190.74123339345277</v>
      </c>
      <c r="C91" s="70">
        <f>A91*Sheet1!D29</f>
        <v>104.39999999999999</v>
      </c>
      <c r="E91" s="70">
        <f t="shared" si="4"/>
        <v>86.3412333934528</v>
      </c>
      <c r="O91" s="70">
        <f>Sheet1!F65</f>
        <v>1.140721804643319</v>
      </c>
    </row>
    <row r="92" spans="1:15" ht="12.75">
      <c r="A92">
        <v>8.8</v>
      </c>
      <c r="B92" s="70">
        <f t="shared" si="3"/>
        <v>193.93749655157865</v>
      </c>
      <c r="C92" s="70">
        <f>A92*Sheet1!D29</f>
        <v>105.60000000000001</v>
      </c>
      <c r="E92" s="70">
        <f t="shared" si="4"/>
        <v>88.33749655157864</v>
      </c>
      <c r="O92" s="70">
        <f>Sheet1!F65</f>
        <v>1.140721804643319</v>
      </c>
    </row>
    <row r="93" spans="1:15" ht="12.75">
      <c r="A93">
        <v>8.9</v>
      </c>
      <c r="B93" s="70">
        <f t="shared" si="3"/>
        <v>197.15657414579732</v>
      </c>
      <c r="C93" s="70">
        <f>A93*Sheet1!D29</f>
        <v>106.80000000000001</v>
      </c>
      <c r="E93" s="70">
        <f t="shared" si="4"/>
        <v>90.35657414579731</v>
      </c>
      <c r="O93" s="70">
        <f>Sheet1!F65</f>
        <v>1.140721804643319</v>
      </c>
    </row>
    <row r="94" spans="1:15" ht="12.75">
      <c r="A94">
        <v>9</v>
      </c>
      <c r="B94" s="70">
        <f t="shared" si="3"/>
        <v>200.39846617610885</v>
      </c>
      <c r="C94" s="70">
        <f>A94*Sheet1!D29</f>
        <v>108</v>
      </c>
      <c r="E94" s="70">
        <f t="shared" si="4"/>
        <v>92.39846617610884</v>
      </c>
      <c r="O94" s="70">
        <f>Sheet1!F65</f>
        <v>1.140721804643319</v>
      </c>
    </row>
    <row r="95" spans="1:15" ht="12.75">
      <c r="A95">
        <v>9.1</v>
      </c>
      <c r="B95" s="70">
        <f t="shared" si="3"/>
        <v>203.66317264251322</v>
      </c>
      <c r="C95" s="70">
        <f>A95*Sheet1!D29</f>
        <v>109.19999999999999</v>
      </c>
      <c r="E95" s="70">
        <f t="shared" si="4"/>
        <v>94.46317264251323</v>
      </c>
      <c r="O95" s="70">
        <f>Sheet1!F65</f>
        <v>1.140721804643319</v>
      </c>
    </row>
    <row r="96" spans="1:15" ht="12.75">
      <c r="A96">
        <v>9.2</v>
      </c>
      <c r="B96" s="70">
        <f t="shared" si="3"/>
        <v>206.9506935450105</v>
      </c>
      <c r="C96" s="70">
        <f>A96*Sheet1!D29</f>
        <v>110.39999999999999</v>
      </c>
      <c r="E96" s="70">
        <f t="shared" si="4"/>
        <v>96.5506935450105</v>
      </c>
      <c r="O96" s="70">
        <f>Sheet1!F65</f>
        <v>1.140721804643319</v>
      </c>
    </row>
    <row r="97" spans="1:15" ht="12.75">
      <c r="A97">
        <v>9.3</v>
      </c>
      <c r="B97" s="70">
        <f t="shared" si="3"/>
        <v>210.26102888360066</v>
      </c>
      <c r="C97" s="70">
        <f>A97*Sheet1!D29</f>
        <v>111.60000000000001</v>
      </c>
      <c r="E97" s="70">
        <f t="shared" si="4"/>
        <v>98.66102888360066</v>
      </c>
      <c r="O97" s="70">
        <f>Sheet1!F65</f>
        <v>1.140721804643319</v>
      </c>
    </row>
    <row r="98" spans="1:15" ht="12.75">
      <c r="A98">
        <v>9.4</v>
      </c>
      <c r="B98" s="70">
        <f t="shared" si="3"/>
        <v>213.59417865828368</v>
      </c>
      <c r="C98" s="70">
        <f>A98*Sheet1!D29</f>
        <v>112.80000000000001</v>
      </c>
      <c r="E98" s="70">
        <f t="shared" si="4"/>
        <v>100.79417865828368</v>
      </c>
      <c r="O98" s="70">
        <f>Sheet1!F65</f>
        <v>1.140721804643319</v>
      </c>
    </row>
    <row r="99" spans="1:15" ht="12.75">
      <c r="A99">
        <v>9.5</v>
      </c>
      <c r="B99" s="70">
        <f t="shared" si="3"/>
        <v>216.95014286905953</v>
      </c>
      <c r="C99" s="70">
        <f>A99*Sheet1!D29</f>
        <v>114</v>
      </c>
      <c r="E99" s="70">
        <f t="shared" si="4"/>
        <v>102.95014286905953</v>
      </c>
      <c r="O99" s="70">
        <f>Sheet1!F65</f>
        <v>1.140721804643319</v>
      </c>
    </row>
    <row r="100" spans="1:15" ht="12.75">
      <c r="A100">
        <v>9.6</v>
      </c>
      <c r="B100" s="70">
        <f t="shared" si="3"/>
        <v>220.32892151592824</v>
      </c>
      <c r="C100" s="70">
        <f>A100*Sheet1!D29</f>
        <v>115.19999999999999</v>
      </c>
      <c r="E100" s="70">
        <f t="shared" si="4"/>
        <v>105.12892151592827</v>
      </c>
      <c r="O100" s="70">
        <f>Sheet1!F65</f>
        <v>1.140721804643319</v>
      </c>
    </row>
    <row r="101" spans="1:15" ht="12.75">
      <c r="A101">
        <v>9.7</v>
      </c>
      <c r="B101" s="70">
        <f t="shared" si="3"/>
        <v>223.73051459888984</v>
      </c>
      <c r="C101" s="70">
        <f>A101*Sheet1!D29</f>
        <v>116.39999999999999</v>
      </c>
      <c r="E101" s="70">
        <f t="shared" si="4"/>
        <v>107.33051459888986</v>
      </c>
      <c r="O101" s="70">
        <f>Sheet1!F65</f>
        <v>1.140721804643319</v>
      </c>
    </row>
    <row r="102" spans="1:15" ht="12.75">
      <c r="A102">
        <v>9.8</v>
      </c>
      <c r="B102" s="70">
        <f t="shared" si="3"/>
        <v>227.15492211794438</v>
      </c>
      <c r="C102" s="70">
        <f>A102*Sheet1!D29</f>
        <v>117.60000000000001</v>
      </c>
      <c r="E102" s="70">
        <f t="shared" si="4"/>
        <v>109.55492211794437</v>
      </c>
      <c r="O102" s="70">
        <f>Sheet1!F65</f>
        <v>1.140721804643319</v>
      </c>
    </row>
    <row r="103" spans="1:15" ht="12.75">
      <c r="A103">
        <v>9.9</v>
      </c>
      <c r="B103" s="70">
        <f t="shared" si="3"/>
        <v>230.60214407309172</v>
      </c>
      <c r="C103" s="70">
        <f>A103*Sheet1!D29</f>
        <v>118.80000000000001</v>
      </c>
      <c r="E103" s="70">
        <f t="shared" si="4"/>
        <v>111.8021440730917</v>
      </c>
      <c r="O103" s="70">
        <f>Sheet1!F65</f>
        <v>1.140721804643319</v>
      </c>
    </row>
    <row r="104" spans="1:15" ht="12.75">
      <c r="A104">
        <v>10</v>
      </c>
      <c r="B104" s="70">
        <f t="shared" si="3"/>
        <v>234.0721804643319</v>
      </c>
      <c r="C104" s="70">
        <f>A104*Sheet1!D29</f>
        <v>120</v>
      </c>
      <c r="E104" s="70">
        <f t="shared" si="4"/>
        <v>114.0721804643319</v>
      </c>
      <c r="O104" s="70">
        <f>Sheet1!F65</f>
        <v>1.140721804643319</v>
      </c>
    </row>
    <row r="105" spans="1:15" ht="12.75">
      <c r="A105">
        <v>10.1</v>
      </c>
      <c r="B105" s="70">
        <f t="shared" si="3"/>
        <v>237.56503129166495</v>
      </c>
      <c r="C105" s="70">
        <f>A105*Sheet1!D29</f>
        <v>121.19999999999999</v>
      </c>
      <c r="E105" s="70">
        <f t="shared" si="4"/>
        <v>116.36503129166496</v>
      </c>
      <c r="O105" s="70">
        <f>Sheet1!F65</f>
        <v>1.140721804643319</v>
      </c>
    </row>
    <row r="106" spans="1:15" ht="12.75">
      <c r="A106">
        <v>10.2</v>
      </c>
      <c r="B106" s="70">
        <f t="shared" si="3"/>
        <v>241.08069655509087</v>
      </c>
      <c r="C106" s="70">
        <f>A106*Sheet1!D29</f>
        <v>122.39999999999999</v>
      </c>
      <c r="E106" s="70">
        <f t="shared" si="4"/>
        <v>118.68069655509089</v>
      </c>
      <c r="O106" s="70">
        <f>Sheet1!F65</f>
        <v>1.140721804643319</v>
      </c>
    </row>
    <row r="107" spans="1:15" ht="12.75">
      <c r="A107">
        <v>10.3</v>
      </c>
      <c r="B107" s="70">
        <f t="shared" si="3"/>
        <v>244.61917625460973</v>
      </c>
      <c r="C107" s="70">
        <f>A107*Sheet1!D29</f>
        <v>123.60000000000001</v>
      </c>
      <c r="E107" s="70">
        <f t="shared" si="4"/>
        <v>121.01917625460973</v>
      </c>
      <c r="O107" s="70">
        <f>Sheet1!F65</f>
        <v>1.140721804643319</v>
      </c>
    </row>
    <row r="108" spans="1:15" ht="12.75">
      <c r="A108">
        <v>10.4</v>
      </c>
      <c r="B108" s="70">
        <f t="shared" si="3"/>
        <v>248.1804703902214</v>
      </c>
      <c r="C108" s="70">
        <f>A108*Sheet1!D29</f>
        <v>124.80000000000001</v>
      </c>
      <c r="E108" s="70">
        <f t="shared" si="4"/>
        <v>123.38047039022139</v>
      </c>
      <c r="O108" s="70">
        <f>Sheet1!F65</f>
        <v>1.140721804643319</v>
      </c>
    </row>
    <row r="109" spans="1:15" ht="12.75">
      <c r="A109">
        <v>10.5</v>
      </c>
      <c r="B109" s="70">
        <f t="shared" si="3"/>
        <v>251.7645789619259</v>
      </c>
      <c r="C109" s="70">
        <f>A109*Sheet1!D29</f>
        <v>126</v>
      </c>
      <c r="E109" s="70">
        <f t="shared" si="4"/>
        <v>125.76457896192592</v>
      </c>
      <c r="O109" s="70">
        <f>Sheet1!F65</f>
        <v>1.140721804643319</v>
      </c>
    </row>
    <row r="110" spans="1:15" ht="12.75">
      <c r="A110">
        <v>10.6</v>
      </c>
      <c r="B110" s="70">
        <f t="shared" si="3"/>
        <v>255.3715019697233</v>
      </c>
      <c r="C110" s="70">
        <f>A110*Sheet1!D29</f>
        <v>127.19999999999999</v>
      </c>
      <c r="E110" s="70">
        <f t="shared" si="4"/>
        <v>128.17150196972332</v>
      </c>
      <c r="O110" s="70">
        <f>Sheet1!F65</f>
        <v>1.140721804643319</v>
      </c>
    </row>
    <row r="111" spans="1:15" ht="12.75">
      <c r="A111">
        <v>10.7</v>
      </c>
      <c r="B111" s="70">
        <f t="shared" si="3"/>
        <v>259.0012394136136</v>
      </c>
      <c r="C111" s="70">
        <f>A111*Sheet1!D29</f>
        <v>128.39999999999998</v>
      </c>
      <c r="E111" s="70">
        <f t="shared" si="4"/>
        <v>130.60123941361357</v>
      </c>
      <c r="O111" s="70">
        <f>Sheet1!F65</f>
        <v>1.140721804643319</v>
      </c>
    </row>
    <row r="112" spans="1:15" ht="12.75">
      <c r="A112">
        <v>10.8</v>
      </c>
      <c r="B112" s="70">
        <f t="shared" si="3"/>
        <v>262.6537912935968</v>
      </c>
      <c r="C112" s="70">
        <f>A112*Sheet1!D29</f>
        <v>129.60000000000002</v>
      </c>
      <c r="E112" s="70">
        <f t="shared" si="4"/>
        <v>133.05379129359673</v>
      </c>
      <c r="O112" s="70">
        <f>Sheet1!F65</f>
        <v>1.140721804643319</v>
      </c>
    </row>
    <row r="113" spans="1:15" ht="12.75">
      <c r="A113">
        <v>10.9</v>
      </c>
      <c r="B113" s="70">
        <f t="shared" si="3"/>
        <v>266.32915760967273</v>
      </c>
      <c r="C113" s="70">
        <f>A113*Sheet1!D29</f>
        <v>130.8</v>
      </c>
      <c r="E113" s="70">
        <f t="shared" si="4"/>
        <v>135.52915760967272</v>
      </c>
      <c r="O113" s="70">
        <f>Sheet1!F65</f>
        <v>1.140721804643319</v>
      </c>
    </row>
    <row r="114" spans="1:15" ht="12.75">
      <c r="A114">
        <v>11</v>
      </c>
      <c r="B114" s="70">
        <f t="shared" si="3"/>
        <v>270.0273383618416</v>
      </c>
      <c r="C114" s="70">
        <f>A114*Sheet1!D29</f>
        <v>132</v>
      </c>
      <c r="E114" s="70">
        <f t="shared" si="4"/>
        <v>138.0273383618416</v>
      </c>
      <c r="O114" s="70">
        <f>Sheet1!F65</f>
        <v>1.140721804643319</v>
      </c>
    </row>
    <row r="115" spans="1:15" ht="12.75">
      <c r="A115">
        <v>11.1</v>
      </c>
      <c r="B115" s="70">
        <f t="shared" si="3"/>
        <v>273.7483335501033</v>
      </c>
      <c r="C115" s="70">
        <f>A115*Sheet1!D29</f>
        <v>133.2</v>
      </c>
      <c r="E115" s="70">
        <f t="shared" si="4"/>
        <v>140.5483335501033</v>
      </c>
      <c r="O115" s="70">
        <f>Sheet1!F65</f>
        <v>1.140721804643319</v>
      </c>
    </row>
    <row r="116" spans="1:15" ht="12.75">
      <c r="A116">
        <v>11.2</v>
      </c>
      <c r="B116" s="70">
        <f t="shared" si="3"/>
        <v>277.49214317445785</v>
      </c>
      <c r="C116" s="70">
        <f>A116*Sheet1!D29</f>
        <v>134.39999999999998</v>
      </c>
      <c r="E116" s="70">
        <f t="shared" si="4"/>
        <v>143.0921431744579</v>
      </c>
      <c r="O116" s="70">
        <f>Sheet1!F65</f>
        <v>1.140721804643319</v>
      </c>
    </row>
    <row r="117" spans="1:15" ht="12.75">
      <c r="A117">
        <v>11.3</v>
      </c>
      <c r="B117" s="70">
        <f t="shared" si="3"/>
        <v>281.25876723490546</v>
      </c>
      <c r="C117" s="70">
        <f>A117*Sheet1!D29</f>
        <v>135.60000000000002</v>
      </c>
      <c r="E117" s="70">
        <f t="shared" si="4"/>
        <v>145.6587672349054</v>
      </c>
      <c r="O117" s="70">
        <f>Sheet1!F65</f>
        <v>1.140721804643319</v>
      </c>
    </row>
    <row r="118" spans="1:15" ht="12.75">
      <c r="A118">
        <v>11.4</v>
      </c>
      <c r="B118" s="70">
        <f t="shared" si="3"/>
        <v>285.04820573144576</v>
      </c>
      <c r="C118" s="70">
        <f>A118*Sheet1!D29</f>
        <v>136.8</v>
      </c>
      <c r="E118" s="70">
        <f t="shared" si="4"/>
        <v>148.24820573144575</v>
      </c>
      <c r="O118" s="70">
        <f>Sheet1!F65</f>
        <v>1.140721804643319</v>
      </c>
    </row>
    <row r="119" spans="1:15" ht="12.75">
      <c r="A119">
        <v>11.5</v>
      </c>
      <c r="B119" s="70">
        <f t="shared" si="3"/>
        <v>288.8604586640789</v>
      </c>
      <c r="C119" s="70">
        <f>A119*Sheet1!D29</f>
        <v>138</v>
      </c>
      <c r="E119" s="70">
        <f t="shared" si="4"/>
        <v>150.86045866407892</v>
      </c>
      <c r="O119" s="70">
        <f>Sheet1!F65</f>
        <v>1.140721804643319</v>
      </c>
    </row>
    <row r="120" spans="1:15" ht="12.75">
      <c r="A120">
        <v>11.6</v>
      </c>
      <c r="B120" s="70">
        <f t="shared" si="3"/>
        <v>292.695526032805</v>
      </c>
      <c r="C120" s="70">
        <f>A120*Sheet1!D29</f>
        <v>139.2</v>
      </c>
      <c r="E120" s="70">
        <f t="shared" si="4"/>
        <v>153.495526032805</v>
      </c>
      <c r="O120" s="70">
        <f>Sheet1!F65</f>
        <v>1.140721804643319</v>
      </c>
    </row>
    <row r="121" spans="1:15" ht="12.75">
      <c r="A121">
        <v>11.7</v>
      </c>
      <c r="B121" s="70">
        <f t="shared" si="3"/>
        <v>296.5534078376239</v>
      </c>
      <c r="C121" s="70">
        <f>A121*Sheet1!D29</f>
        <v>140.39999999999998</v>
      </c>
      <c r="E121" s="70">
        <f t="shared" si="4"/>
        <v>156.15340783762392</v>
      </c>
      <c r="O121" s="70">
        <f>Sheet1!F65</f>
        <v>1.140721804643319</v>
      </c>
    </row>
    <row r="122" spans="1:15" ht="12.75">
      <c r="A122">
        <v>11.8</v>
      </c>
      <c r="B122" s="70">
        <f t="shared" si="3"/>
        <v>300.43410407853577</v>
      </c>
      <c r="C122" s="70">
        <f>A122*Sheet1!D29</f>
        <v>141.60000000000002</v>
      </c>
      <c r="E122" s="70">
        <f t="shared" si="4"/>
        <v>158.83410407853574</v>
      </c>
      <c r="O122" s="70">
        <f>Sheet1!F65</f>
        <v>1.140721804643319</v>
      </c>
    </row>
    <row r="123" spans="1:15" ht="12.75">
      <c r="A123">
        <v>11.9</v>
      </c>
      <c r="B123" s="70">
        <f t="shared" si="3"/>
        <v>304.3376147555404</v>
      </c>
      <c r="C123" s="70">
        <f>A123*Sheet1!D29</f>
        <v>142.8</v>
      </c>
      <c r="E123" s="70">
        <f t="shared" si="4"/>
        <v>161.5376147555404</v>
      </c>
      <c r="O123" s="70">
        <f>Sheet1!F65</f>
        <v>1.140721804643319</v>
      </c>
    </row>
    <row r="124" spans="1:15" ht="12.75">
      <c r="A124">
        <v>12</v>
      </c>
      <c r="B124" s="70">
        <f t="shared" si="3"/>
        <v>308.2639398686379</v>
      </c>
      <c r="C124" s="70">
        <f>A124*Sheet1!D29</f>
        <v>144</v>
      </c>
      <c r="E124" s="70">
        <f t="shared" si="4"/>
        <v>164.26393986863792</v>
      </c>
      <c r="O124" s="70">
        <f>Sheet1!F65</f>
        <v>1.140721804643319</v>
      </c>
    </row>
    <row r="125" spans="1:15" ht="12.75">
      <c r="A125">
        <v>12.1</v>
      </c>
      <c r="B125" s="70">
        <f t="shared" si="3"/>
        <v>312.21307941782834</v>
      </c>
      <c r="C125" s="70">
        <f>A125*Sheet1!D29</f>
        <v>145.2</v>
      </c>
      <c r="E125" s="70">
        <f t="shared" si="4"/>
        <v>167.01307941782832</v>
      </c>
      <c r="O125" s="70">
        <f>Sheet1!F65</f>
        <v>1.140721804643319</v>
      </c>
    </row>
    <row r="126" spans="1:15" ht="12.75">
      <c r="A126">
        <v>12.2</v>
      </c>
      <c r="B126" s="70">
        <f t="shared" si="3"/>
        <v>316.18503340311156</v>
      </c>
      <c r="C126" s="70">
        <f>A126*Sheet1!D29</f>
        <v>146.39999999999998</v>
      </c>
      <c r="E126" s="70">
        <f t="shared" si="4"/>
        <v>169.78503340311156</v>
      </c>
      <c r="O126" s="70">
        <f>Sheet1!F65</f>
        <v>1.140721804643319</v>
      </c>
    </row>
    <row r="127" spans="1:15" ht="12.75">
      <c r="A127">
        <v>12.3</v>
      </c>
      <c r="B127" s="70">
        <f t="shared" si="3"/>
        <v>320.17980182448775</v>
      </c>
      <c r="C127" s="70">
        <f>A127*Sheet1!D29</f>
        <v>147.60000000000002</v>
      </c>
      <c r="E127" s="70">
        <f t="shared" si="4"/>
        <v>172.57980182448776</v>
      </c>
      <c r="O127" s="70">
        <f>Sheet1!F65</f>
        <v>1.140721804643319</v>
      </c>
    </row>
    <row r="128" spans="1:15" ht="12.75">
      <c r="A128">
        <v>12.4</v>
      </c>
      <c r="B128" s="70">
        <f t="shared" si="3"/>
        <v>324.19738468195675</v>
      </c>
      <c r="C128" s="70">
        <f>A128*Sheet1!D29</f>
        <v>148.8</v>
      </c>
      <c r="E128" s="70">
        <f t="shared" si="4"/>
        <v>175.39738468195674</v>
      </c>
      <c r="O128" s="70">
        <f>Sheet1!F65</f>
        <v>1.140721804643319</v>
      </c>
    </row>
    <row r="129" spans="1:15" ht="12.75">
      <c r="A129">
        <v>12.5</v>
      </c>
      <c r="B129" s="70">
        <f t="shared" si="3"/>
        <v>328.2377819755186</v>
      </c>
      <c r="C129" s="70">
        <f>A129*Sheet1!D29</f>
        <v>150</v>
      </c>
      <c r="E129" s="70">
        <f t="shared" si="4"/>
        <v>178.2377819755186</v>
      </c>
      <c r="O129" s="70">
        <f>Sheet1!F65</f>
        <v>1.140721804643319</v>
      </c>
    </row>
    <row r="130" spans="1:15" ht="12.75">
      <c r="A130">
        <v>12.6</v>
      </c>
      <c r="B130" s="70">
        <f t="shared" si="3"/>
        <v>332.30099370517325</v>
      </c>
      <c r="C130" s="70">
        <f>A130*Sheet1!D29</f>
        <v>151.2</v>
      </c>
      <c r="E130" s="70">
        <f t="shared" si="4"/>
        <v>181.1009937051733</v>
      </c>
      <c r="O130" s="70">
        <f>Sheet1!F65</f>
        <v>1.140721804643319</v>
      </c>
    </row>
    <row r="131" spans="1:15" ht="12.75">
      <c r="A131">
        <v>12.7</v>
      </c>
      <c r="B131" s="70">
        <f t="shared" si="3"/>
        <v>336.3870198709209</v>
      </c>
      <c r="C131" s="70">
        <f>A131*Sheet1!D29</f>
        <v>152.39999999999998</v>
      </c>
      <c r="E131" s="70">
        <f t="shared" si="4"/>
        <v>183.9870198709209</v>
      </c>
      <c r="O131" s="70">
        <f>Sheet1!F65</f>
        <v>1.140721804643319</v>
      </c>
    </row>
    <row r="132" spans="1:15" ht="12.75">
      <c r="A132">
        <v>12.8</v>
      </c>
      <c r="B132" s="70">
        <f t="shared" si="3"/>
        <v>340.4958604727615</v>
      </c>
      <c r="C132" s="70">
        <f>A132*Sheet1!D29</f>
        <v>153.60000000000002</v>
      </c>
      <c r="E132" s="70">
        <f t="shared" si="4"/>
        <v>186.89586047276143</v>
      </c>
      <c r="O132" s="70">
        <f>Sheet1!F65</f>
        <v>1.140721804643319</v>
      </c>
    </row>
    <row r="133" spans="1:15" ht="12.75">
      <c r="A133">
        <v>12.9</v>
      </c>
      <c r="B133" s="70">
        <f aca="true" t="shared" si="5" ref="B133:B196">C133+E133</f>
        <v>344.6275155106947</v>
      </c>
      <c r="C133" s="70">
        <f>A133*Sheet1!D29</f>
        <v>154.8</v>
      </c>
      <c r="E133" s="70">
        <f aca="true" t="shared" si="6" ref="E133:E196">(A133*A133)*O133</f>
        <v>189.8275155106947</v>
      </c>
      <c r="O133" s="70">
        <f>Sheet1!F65</f>
        <v>1.140721804643319</v>
      </c>
    </row>
    <row r="134" spans="1:15" ht="12.75">
      <c r="A134">
        <v>13</v>
      </c>
      <c r="B134" s="70">
        <f t="shared" si="5"/>
        <v>348.7819849847209</v>
      </c>
      <c r="C134" s="70">
        <f>A134*Sheet1!D29</f>
        <v>156</v>
      </c>
      <c r="E134" s="70">
        <f t="shared" si="6"/>
        <v>192.7819849847209</v>
      </c>
      <c r="O134" s="70">
        <f>Sheet1!F65</f>
        <v>1.140721804643319</v>
      </c>
    </row>
    <row r="135" spans="1:15" ht="12.75">
      <c r="A135">
        <v>13.1</v>
      </c>
      <c r="B135" s="70">
        <f t="shared" si="5"/>
        <v>352.95926889483997</v>
      </c>
      <c r="C135" s="70">
        <f>A135*Sheet1!D29</f>
        <v>157.2</v>
      </c>
      <c r="E135" s="70">
        <f t="shared" si="6"/>
        <v>195.75926889483995</v>
      </c>
      <c r="O135" s="70">
        <f>Sheet1!F65</f>
        <v>1.140721804643319</v>
      </c>
    </row>
    <row r="136" spans="1:15" ht="12.75">
      <c r="A136">
        <v>13.2</v>
      </c>
      <c r="B136" s="70">
        <f t="shared" si="5"/>
        <v>357.1593672410519</v>
      </c>
      <c r="C136" s="70">
        <f>A136*Sheet1!D29</f>
        <v>158.39999999999998</v>
      </c>
      <c r="E136" s="70">
        <f t="shared" si="6"/>
        <v>198.75936724105188</v>
      </c>
      <c r="O136" s="70">
        <f>Sheet1!F65</f>
        <v>1.140721804643319</v>
      </c>
    </row>
    <row r="137" spans="1:15" ht="12.75">
      <c r="A137">
        <v>13.3</v>
      </c>
      <c r="B137" s="70">
        <f t="shared" si="5"/>
        <v>361.38228002335677</v>
      </c>
      <c r="C137" s="70">
        <f>A137*Sheet1!D29</f>
        <v>159.60000000000002</v>
      </c>
      <c r="E137" s="70">
        <f t="shared" si="6"/>
        <v>201.78228002335672</v>
      </c>
      <c r="O137" s="70">
        <f>Sheet1!F65</f>
        <v>1.140721804643319</v>
      </c>
    </row>
    <row r="138" spans="1:15" ht="12.75">
      <c r="A138">
        <v>13.4</v>
      </c>
      <c r="B138" s="70">
        <f t="shared" si="5"/>
        <v>365.6280072417544</v>
      </c>
      <c r="C138" s="70">
        <f>A138*Sheet1!D29</f>
        <v>160.8</v>
      </c>
      <c r="E138" s="70">
        <f t="shared" si="6"/>
        <v>204.82800724175436</v>
      </c>
      <c r="O138" s="70">
        <f>Sheet1!F65</f>
        <v>1.140721804643319</v>
      </c>
    </row>
    <row r="139" spans="1:15" ht="12.75">
      <c r="A139">
        <v>13.5</v>
      </c>
      <c r="B139" s="70">
        <f t="shared" si="5"/>
        <v>369.8965488962449</v>
      </c>
      <c r="C139" s="70">
        <f>A139*Sheet1!D29</f>
        <v>162</v>
      </c>
      <c r="E139" s="70">
        <f t="shared" si="6"/>
        <v>207.8965488962449</v>
      </c>
      <c r="O139" s="70">
        <f>Sheet1!F65</f>
        <v>1.140721804643319</v>
      </c>
    </row>
    <row r="140" spans="1:15" ht="12.75">
      <c r="A140">
        <v>13.6</v>
      </c>
      <c r="B140" s="70">
        <f t="shared" si="5"/>
        <v>374.18790498682824</v>
      </c>
      <c r="C140" s="70">
        <f>A140*Sheet1!D29</f>
        <v>163.2</v>
      </c>
      <c r="E140" s="70">
        <f t="shared" si="6"/>
        <v>210.98790498682826</v>
      </c>
      <c r="O140" s="70">
        <f>Sheet1!F65</f>
        <v>1.140721804643319</v>
      </c>
    </row>
    <row r="141" spans="1:15" ht="12.75">
      <c r="A141">
        <v>13.7</v>
      </c>
      <c r="B141" s="70">
        <f t="shared" si="5"/>
        <v>378.50207551350445</v>
      </c>
      <c r="C141" s="70">
        <f>A141*Sheet1!D29</f>
        <v>164.39999999999998</v>
      </c>
      <c r="E141" s="70">
        <f t="shared" si="6"/>
        <v>214.1020755135045</v>
      </c>
      <c r="O141" s="70">
        <f>Sheet1!F65</f>
        <v>1.140721804643319</v>
      </c>
    </row>
    <row r="142" spans="1:15" ht="12.75">
      <c r="A142">
        <v>13.8</v>
      </c>
      <c r="B142" s="70">
        <f t="shared" si="5"/>
        <v>382.83906047627374</v>
      </c>
      <c r="C142" s="70">
        <f>A142*Sheet1!D29</f>
        <v>165.60000000000002</v>
      </c>
      <c r="E142" s="70">
        <f t="shared" si="6"/>
        <v>217.2390604762737</v>
      </c>
      <c r="O142" s="70">
        <f>Sheet1!F65</f>
        <v>1.140721804643319</v>
      </c>
    </row>
    <row r="143" spans="1:15" ht="12.75">
      <c r="A143">
        <v>13.9</v>
      </c>
      <c r="B143" s="70">
        <f t="shared" si="5"/>
        <v>387.19885987513567</v>
      </c>
      <c r="C143" s="70">
        <f>A143*Sheet1!D29</f>
        <v>166.8</v>
      </c>
      <c r="E143" s="70">
        <f t="shared" si="6"/>
        <v>220.39885987513566</v>
      </c>
      <c r="O143" s="70">
        <f>Sheet1!F65</f>
        <v>1.140721804643319</v>
      </c>
    </row>
    <row r="144" spans="1:15" ht="12.75">
      <c r="A144">
        <v>14</v>
      </c>
      <c r="B144" s="70">
        <f t="shared" si="5"/>
        <v>391.5814737100905</v>
      </c>
      <c r="C144" s="70">
        <f>A144*Sheet1!D29</f>
        <v>168</v>
      </c>
      <c r="E144" s="70">
        <f t="shared" si="6"/>
        <v>223.5814737100905</v>
      </c>
      <c r="O144" s="70">
        <f>Sheet1!F65</f>
        <v>1.140721804643319</v>
      </c>
    </row>
    <row r="145" spans="1:15" ht="12.75">
      <c r="A145">
        <v>14.1</v>
      </c>
      <c r="B145" s="70">
        <f t="shared" si="5"/>
        <v>395.9869019811382</v>
      </c>
      <c r="C145" s="70">
        <f>A145*Sheet1!D29</f>
        <v>169.2</v>
      </c>
      <c r="E145" s="70">
        <f t="shared" si="6"/>
        <v>226.78690198113824</v>
      </c>
      <c r="O145" s="70">
        <f>Sheet1!F65</f>
        <v>1.140721804643319</v>
      </c>
    </row>
    <row r="146" spans="1:15" ht="12.75">
      <c r="A146">
        <v>14.2</v>
      </c>
      <c r="B146" s="70">
        <f t="shared" si="5"/>
        <v>400.4151446882788</v>
      </c>
      <c r="C146" s="70">
        <f>A146*Sheet1!D29</f>
        <v>170.39999999999998</v>
      </c>
      <c r="E146" s="70">
        <f t="shared" si="6"/>
        <v>230.0151446882788</v>
      </c>
      <c r="O146" s="70">
        <f>Sheet1!F65</f>
        <v>1.140721804643319</v>
      </c>
    </row>
    <row r="147" spans="1:15" ht="12.75">
      <c r="A147">
        <v>14.3</v>
      </c>
      <c r="B147" s="70">
        <f t="shared" si="5"/>
        <v>404.8662018315123</v>
      </c>
      <c r="C147" s="70">
        <f>A147*Sheet1!D29</f>
        <v>171.60000000000002</v>
      </c>
      <c r="E147" s="70">
        <f t="shared" si="6"/>
        <v>233.2662018315123</v>
      </c>
      <c r="O147" s="70">
        <f>Sheet1!F65</f>
        <v>1.140721804643319</v>
      </c>
    </row>
    <row r="148" spans="1:15" ht="12.75">
      <c r="A148">
        <v>14.4</v>
      </c>
      <c r="B148" s="70">
        <f t="shared" si="5"/>
        <v>409.3400734108386</v>
      </c>
      <c r="C148" s="70">
        <f>A148*Sheet1!D29</f>
        <v>172.8</v>
      </c>
      <c r="E148" s="70">
        <f t="shared" si="6"/>
        <v>236.54007341083863</v>
      </c>
      <c r="O148" s="70">
        <f>Sheet1!F65</f>
        <v>1.140721804643319</v>
      </c>
    </row>
    <row r="149" spans="1:15" ht="12.75">
      <c r="A149">
        <v>14.5</v>
      </c>
      <c r="B149" s="70">
        <f t="shared" si="5"/>
        <v>413.8367594262578</v>
      </c>
      <c r="C149" s="70">
        <f>A149*Sheet1!D29</f>
        <v>174</v>
      </c>
      <c r="E149" s="70">
        <f t="shared" si="6"/>
        <v>239.8367594262578</v>
      </c>
      <c r="O149" s="70">
        <f>Sheet1!F65</f>
        <v>1.140721804643319</v>
      </c>
    </row>
    <row r="150" spans="1:15" ht="12.75">
      <c r="A150">
        <v>14.6</v>
      </c>
      <c r="B150" s="70">
        <f t="shared" si="5"/>
        <v>418.35625987776984</v>
      </c>
      <c r="C150" s="70">
        <f>A150*Sheet1!D29</f>
        <v>175.2</v>
      </c>
      <c r="E150" s="70">
        <f t="shared" si="6"/>
        <v>243.15625987776986</v>
      </c>
      <c r="O150" s="70">
        <f>Sheet1!F65</f>
        <v>1.140721804643319</v>
      </c>
    </row>
    <row r="151" spans="1:15" ht="12.75">
      <c r="A151">
        <v>14.7</v>
      </c>
      <c r="B151" s="70">
        <f t="shared" si="5"/>
        <v>422.89857476537475</v>
      </c>
      <c r="C151" s="70">
        <f>A151*Sheet1!D29</f>
        <v>176.39999999999998</v>
      </c>
      <c r="E151" s="70">
        <f t="shared" si="6"/>
        <v>246.49857476537477</v>
      </c>
      <c r="O151" s="70">
        <f>Sheet1!F65</f>
        <v>1.140721804643319</v>
      </c>
    </row>
    <row r="152" spans="1:15" ht="12.75">
      <c r="A152">
        <v>14.8</v>
      </c>
      <c r="B152" s="70">
        <f t="shared" si="5"/>
        <v>427.4637040890726</v>
      </c>
      <c r="C152" s="70">
        <f>A152*Sheet1!D29</f>
        <v>177.60000000000002</v>
      </c>
      <c r="E152" s="70">
        <f t="shared" si="6"/>
        <v>249.8637040890726</v>
      </c>
      <c r="O152" s="70">
        <f>Sheet1!F65</f>
        <v>1.140721804643319</v>
      </c>
    </row>
    <row r="153" spans="1:15" ht="12.75">
      <c r="A153">
        <v>14.9</v>
      </c>
      <c r="B153" s="70">
        <f t="shared" si="5"/>
        <v>432.05164784886324</v>
      </c>
      <c r="C153" s="70">
        <f>A153*Sheet1!D29</f>
        <v>178.8</v>
      </c>
      <c r="E153" s="70">
        <f t="shared" si="6"/>
        <v>253.25164784886326</v>
      </c>
      <c r="O153" s="70">
        <f>Sheet1!F65</f>
        <v>1.140721804643319</v>
      </c>
    </row>
    <row r="154" spans="1:15" ht="12.75">
      <c r="A154">
        <v>15</v>
      </c>
      <c r="B154" s="70">
        <f t="shared" si="5"/>
        <v>436.6624060447468</v>
      </c>
      <c r="C154" s="70">
        <f>A154*Sheet1!D29</f>
        <v>180</v>
      </c>
      <c r="E154" s="70">
        <f t="shared" si="6"/>
        <v>256.6624060447468</v>
      </c>
      <c r="O154" s="70">
        <f>Sheet1!F65</f>
        <v>1.140721804643319</v>
      </c>
    </row>
    <row r="155" spans="1:15" ht="12.75">
      <c r="A155">
        <v>15.1</v>
      </c>
      <c r="B155" s="70">
        <f t="shared" si="5"/>
        <v>441.2959786767231</v>
      </c>
      <c r="C155" s="70">
        <f>A155*Sheet1!D29</f>
        <v>181.2</v>
      </c>
      <c r="E155" s="70">
        <f t="shared" si="6"/>
        <v>260.0959786767231</v>
      </c>
      <c r="O155" s="70">
        <f>Sheet1!F65</f>
        <v>1.140721804643319</v>
      </c>
    </row>
    <row r="156" spans="1:15" ht="12.75">
      <c r="A156">
        <v>15.2</v>
      </c>
      <c r="B156" s="70">
        <f t="shared" si="5"/>
        <v>445.95236574479236</v>
      </c>
      <c r="C156" s="70">
        <f>A156*Sheet1!D29</f>
        <v>182.39999999999998</v>
      </c>
      <c r="E156" s="70">
        <f t="shared" si="6"/>
        <v>263.5523657447924</v>
      </c>
      <c r="O156" s="70">
        <f>Sheet1!F65</f>
        <v>1.140721804643319</v>
      </c>
    </row>
    <row r="157" spans="1:15" ht="12.75">
      <c r="A157">
        <v>15.3</v>
      </c>
      <c r="B157" s="70">
        <f t="shared" si="5"/>
        <v>450.6315672489546</v>
      </c>
      <c r="C157" s="70">
        <f>A157*Sheet1!D29</f>
        <v>183.60000000000002</v>
      </c>
      <c r="E157" s="70">
        <f t="shared" si="6"/>
        <v>267.03156724895456</v>
      </c>
      <c r="O157" s="70">
        <f>Sheet1!F65</f>
        <v>1.140721804643319</v>
      </c>
    </row>
    <row r="158" spans="1:15" ht="12.75">
      <c r="A158">
        <v>15.4</v>
      </c>
      <c r="B158" s="70">
        <f t="shared" si="5"/>
        <v>455.33358318920955</v>
      </c>
      <c r="C158" s="70">
        <f>A158*Sheet1!D29</f>
        <v>184.8</v>
      </c>
      <c r="E158" s="70">
        <f t="shared" si="6"/>
        <v>270.53358318920954</v>
      </c>
      <c r="O158" s="70">
        <f>Sheet1!F65</f>
        <v>1.140721804643319</v>
      </c>
    </row>
    <row r="159" spans="1:15" ht="12.75">
      <c r="A159">
        <v>15.5</v>
      </c>
      <c r="B159" s="70">
        <f t="shared" si="5"/>
        <v>460.0584135655574</v>
      </c>
      <c r="C159" s="70">
        <f>A159*Sheet1!D29</f>
        <v>186</v>
      </c>
      <c r="E159" s="70">
        <f t="shared" si="6"/>
        <v>274.0584135655574</v>
      </c>
      <c r="O159" s="70">
        <f>Sheet1!F65</f>
        <v>1.140721804643319</v>
      </c>
    </row>
    <row r="160" spans="1:15" ht="12.75">
      <c r="A160">
        <v>15.6</v>
      </c>
      <c r="B160" s="70">
        <f t="shared" si="5"/>
        <v>464.80605837799806</v>
      </c>
      <c r="C160" s="70">
        <f>A160*Sheet1!D29</f>
        <v>187.2</v>
      </c>
      <c r="E160" s="70">
        <f t="shared" si="6"/>
        <v>277.60605837799807</v>
      </c>
      <c r="O160" s="70">
        <f>Sheet1!F65</f>
        <v>1.140721804643319</v>
      </c>
    </row>
    <row r="161" spans="1:15" ht="12.75">
      <c r="A161">
        <v>15.7</v>
      </c>
      <c r="B161" s="70">
        <f t="shared" si="5"/>
        <v>469.57651762653165</v>
      </c>
      <c r="C161" s="70">
        <f>A161*Sheet1!D29</f>
        <v>188.39999999999998</v>
      </c>
      <c r="E161" s="70">
        <f t="shared" si="6"/>
        <v>281.1765176265317</v>
      </c>
      <c r="O161" s="70">
        <f>Sheet1!F65</f>
        <v>1.140721804643319</v>
      </c>
    </row>
    <row r="162" spans="1:15" ht="12.75">
      <c r="A162">
        <v>15.8</v>
      </c>
      <c r="B162" s="70">
        <f t="shared" si="5"/>
        <v>474.36979131115817</v>
      </c>
      <c r="C162" s="70">
        <f>A162*Sheet1!D29</f>
        <v>189.60000000000002</v>
      </c>
      <c r="E162" s="70">
        <f t="shared" si="6"/>
        <v>284.76979131115814</v>
      </c>
      <c r="O162" s="70">
        <f>Sheet1!F65</f>
        <v>1.140721804643319</v>
      </c>
    </row>
    <row r="163" spans="1:15" ht="12.75">
      <c r="A163">
        <v>15.9</v>
      </c>
      <c r="B163" s="70">
        <f t="shared" si="5"/>
        <v>479.1858794318775</v>
      </c>
      <c r="C163" s="70">
        <f>A163*Sheet1!D29</f>
        <v>190.8</v>
      </c>
      <c r="E163" s="70">
        <f t="shared" si="6"/>
        <v>288.38587943187747</v>
      </c>
      <c r="O163" s="70">
        <f>Sheet1!F65</f>
        <v>1.140721804643319</v>
      </c>
    </row>
    <row r="164" spans="1:15" ht="12.75">
      <c r="A164">
        <v>16</v>
      </c>
      <c r="B164" s="70">
        <f t="shared" si="5"/>
        <v>484.02478198868965</v>
      </c>
      <c r="C164" s="70">
        <f>A164*Sheet1!D29</f>
        <v>192</v>
      </c>
      <c r="E164" s="70">
        <f t="shared" si="6"/>
        <v>292.02478198868965</v>
      </c>
      <c r="O164" s="70">
        <f>Sheet1!F65</f>
        <v>1.140721804643319</v>
      </c>
    </row>
    <row r="165" spans="1:15" ht="12.75">
      <c r="A165">
        <v>16.1</v>
      </c>
      <c r="B165" s="70">
        <f t="shared" si="5"/>
        <v>488.88649898159474</v>
      </c>
      <c r="C165" s="70">
        <f>A165*Sheet1!D29</f>
        <v>193.20000000000002</v>
      </c>
      <c r="E165" s="70">
        <f t="shared" si="6"/>
        <v>295.68649898159475</v>
      </c>
      <c r="O165" s="70">
        <f>Sheet1!F65</f>
        <v>1.140721804643319</v>
      </c>
    </row>
    <row r="166" spans="1:15" ht="12.75">
      <c r="A166">
        <v>16.2</v>
      </c>
      <c r="B166" s="70">
        <f t="shared" si="5"/>
        <v>493.77103041059263</v>
      </c>
      <c r="C166" s="70">
        <f>A166*Sheet1!D29</f>
        <v>194.39999999999998</v>
      </c>
      <c r="E166" s="70">
        <f t="shared" si="6"/>
        <v>299.37103041059265</v>
      </c>
      <c r="O166" s="70">
        <f>Sheet1!F65</f>
        <v>1.140721804643319</v>
      </c>
    </row>
    <row r="167" spans="1:15" ht="12.75">
      <c r="A167">
        <v>16.3</v>
      </c>
      <c r="B167" s="70">
        <f t="shared" si="5"/>
        <v>498.67837627568343</v>
      </c>
      <c r="C167" s="70">
        <f>A167*Sheet1!D29</f>
        <v>195.60000000000002</v>
      </c>
      <c r="E167" s="70">
        <f t="shared" si="6"/>
        <v>303.0783762756834</v>
      </c>
      <c r="O167" s="70">
        <f>Sheet1!F65</f>
        <v>1.140721804643319</v>
      </c>
    </row>
    <row r="168" spans="1:15" ht="12.75">
      <c r="A168">
        <v>16.4</v>
      </c>
      <c r="B168" s="70">
        <f t="shared" si="5"/>
        <v>503.608536576867</v>
      </c>
      <c r="C168" s="70">
        <f>A168*Sheet1!D29</f>
        <v>196.79999999999998</v>
      </c>
      <c r="E168" s="70">
        <f t="shared" si="6"/>
        <v>306.808536576867</v>
      </c>
      <c r="O168" s="70">
        <f>Sheet1!F65</f>
        <v>1.140721804643319</v>
      </c>
    </row>
    <row r="169" spans="1:15" ht="12.75">
      <c r="A169">
        <v>16.5</v>
      </c>
      <c r="B169" s="70">
        <f t="shared" si="5"/>
        <v>508.56151131414356</v>
      </c>
      <c r="C169" s="70">
        <f>A169*Sheet1!D29</f>
        <v>198</v>
      </c>
      <c r="E169" s="70">
        <f t="shared" si="6"/>
        <v>310.56151131414356</v>
      </c>
      <c r="O169" s="70">
        <f>Sheet1!F65</f>
        <v>1.140721804643319</v>
      </c>
    </row>
    <row r="170" spans="1:15" ht="12.75">
      <c r="A170">
        <v>16.6</v>
      </c>
      <c r="B170" s="70">
        <f t="shared" si="5"/>
        <v>513.5373004875131</v>
      </c>
      <c r="C170" s="70">
        <f>A170*Sheet1!D29</f>
        <v>199.20000000000002</v>
      </c>
      <c r="E170" s="70">
        <f t="shared" si="6"/>
        <v>314.33730048751306</v>
      </c>
      <c r="O170" s="70">
        <f>Sheet1!F65</f>
        <v>1.140721804643319</v>
      </c>
    </row>
    <row r="171" spans="1:15" ht="12.75">
      <c r="A171">
        <v>16.7</v>
      </c>
      <c r="B171" s="70">
        <f t="shared" si="5"/>
        <v>518.5359040969752</v>
      </c>
      <c r="C171" s="70">
        <f>A171*Sheet1!D29</f>
        <v>200.39999999999998</v>
      </c>
      <c r="E171" s="70">
        <f t="shared" si="6"/>
        <v>318.1359040969752</v>
      </c>
      <c r="O171" s="70">
        <f>Sheet1!F65</f>
        <v>1.140721804643319</v>
      </c>
    </row>
    <row r="172" spans="1:15" ht="12.75">
      <c r="A172">
        <v>16.8</v>
      </c>
      <c r="B172" s="70">
        <f t="shared" si="5"/>
        <v>523.5573221425304</v>
      </c>
      <c r="C172" s="70">
        <f>A172*Sheet1!D29</f>
        <v>201.60000000000002</v>
      </c>
      <c r="E172" s="70">
        <f t="shared" si="6"/>
        <v>321.95732214253036</v>
      </c>
      <c r="O172" s="70">
        <f>Sheet1!F65</f>
        <v>1.140721804643319</v>
      </c>
    </row>
    <row r="173" spans="1:15" ht="12.75">
      <c r="A173">
        <v>16.9</v>
      </c>
      <c r="B173" s="70">
        <f t="shared" si="5"/>
        <v>528.6015546241782</v>
      </c>
      <c r="C173" s="70">
        <f>A173*Sheet1!D29</f>
        <v>202.79999999999998</v>
      </c>
      <c r="E173" s="70">
        <f t="shared" si="6"/>
        <v>325.80155462417827</v>
      </c>
      <c r="O173" s="70">
        <f>Sheet1!F65</f>
        <v>1.140721804643319</v>
      </c>
    </row>
    <row r="174" spans="1:15" ht="12.75">
      <c r="A174">
        <v>17</v>
      </c>
      <c r="B174" s="70">
        <f t="shared" si="5"/>
        <v>533.6686015419192</v>
      </c>
      <c r="C174" s="70">
        <f>A174*Sheet1!D29</f>
        <v>204</v>
      </c>
      <c r="E174" s="70">
        <f t="shared" si="6"/>
        <v>329.6686015419192</v>
      </c>
      <c r="O174" s="70">
        <f>Sheet1!F65</f>
        <v>1.140721804643319</v>
      </c>
    </row>
    <row r="175" spans="1:15" ht="12.75">
      <c r="A175">
        <v>17.1</v>
      </c>
      <c r="B175" s="70">
        <f t="shared" si="5"/>
        <v>538.7584628957529</v>
      </c>
      <c r="C175" s="70">
        <f>A175*Sheet1!D29</f>
        <v>205.20000000000002</v>
      </c>
      <c r="E175" s="70">
        <f t="shared" si="6"/>
        <v>333.55846289575294</v>
      </c>
      <c r="O175" s="70">
        <f>Sheet1!F65</f>
        <v>1.140721804643319</v>
      </c>
    </row>
    <row r="176" spans="1:15" ht="12.75">
      <c r="A176">
        <v>17.2</v>
      </c>
      <c r="B176" s="70">
        <f t="shared" si="5"/>
        <v>543.8711386856794</v>
      </c>
      <c r="C176" s="70">
        <f>A176*Sheet1!D29</f>
        <v>206.39999999999998</v>
      </c>
      <c r="E176" s="70">
        <f t="shared" si="6"/>
        <v>337.4711386856795</v>
      </c>
      <c r="O176" s="70">
        <f>Sheet1!F65</f>
        <v>1.140721804643319</v>
      </c>
    </row>
    <row r="177" spans="1:15" ht="12.75">
      <c r="A177">
        <v>17.3</v>
      </c>
      <c r="B177" s="70">
        <f t="shared" si="5"/>
        <v>549.006628911699</v>
      </c>
      <c r="C177" s="70">
        <f>A177*Sheet1!D29</f>
        <v>207.60000000000002</v>
      </c>
      <c r="E177" s="70">
        <f t="shared" si="6"/>
        <v>341.40662891169893</v>
      </c>
      <c r="O177" s="70">
        <f>Sheet1!F65</f>
        <v>1.140721804643319</v>
      </c>
    </row>
    <row r="178" spans="1:15" ht="12.75">
      <c r="A178">
        <v>17.4</v>
      </c>
      <c r="B178" s="70">
        <f t="shared" si="5"/>
        <v>554.1649335738111</v>
      </c>
      <c r="C178" s="70">
        <f>A178*Sheet1!D29</f>
        <v>208.79999999999998</v>
      </c>
      <c r="E178" s="70">
        <f t="shared" si="6"/>
        <v>345.3649335738112</v>
      </c>
      <c r="O178" s="70">
        <f>Sheet1!F65</f>
        <v>1.140721804643319</v>
      </c>
    </row>
    <row r="179" spans="1:15" ht="12.75">
      <c r="A179">
        <v>17.5</v>
      </c>
      <c r="B179" s="70">
        <f t="shared" si="5"/>
        <v>559.3460526720164</v>
      </c>
      <c r="C179" s="70">
        <f>A179*Sheet1!D29</f>
        <v>210</v>
      </c>
      <c r="E179" s="70">
        <f t="shared" si="6"/>
        <v>349.3460526720164</v>
      </c>
      <c r="O179" s="70">
        <f>Sheet1!F65</f>
        <v>1.140721804643319</v>
      </c>
    </row>
    <row r="180" spans="1:15" ht="12.75">
      <c r="A180">
        <v>17.6</v>
      </c>
      <c r="B180" s="70">
        <f t="shared" si="5"/>
        <v>564.5499862063145</v>
      </c>
      <c r="C180" s="70">
        <f>A180*Sheet1!D29</f>
        <v>211.20000000000002</v>
      </c>
      <c r="E180" s="70">
        <f t="shared" si="6"/>
        <v>353.34998620631455</v>
      </c>
      <c r="O180" s="70">
        <f>Sheet1!F65</f>
        <v>1.140721804643319</v>
      </c>
    </row>
    <row r="181" spans="1:15" ht="12.75">
      <c r="A181">
        <v>17.7</v>
      </c>
      <c r="B181" s="70">
        <f t="shared" si="5"/>
        <v>569.7767341767053</v>
      </c>
      <c r="C181" s="70">
        <f>A181*Sheet1!D29</f>
        <v>212.39999999999998</v>
      </c>
      <c r="E181" s="70">
        <f t="shared" si="6"/>
        <v>357.3767341767054</v>
      </c>
      <c r="O181" s="70">
        <f>Sheet1!F65</f>
        <v>1.140721804643319</v>
      </c>
    </row>
    <row r="182" spans="1:15" ht="12.75">
      <c r="A182">
        <v>17.8</v>
      </c>
      <c r="B182" s="70">
        <f t="shared" si="5"/>
        <v>575.0262965831893</v>
      </c>
      <c r="C182" s="70">
        <f>A182*Sheet1!D29</f>
        <v>213.60000000000002</v>
      </c>
      <c r="E182" s="70">
        <f t="shared" si="6"/>
        <v>361.42629658318924</v>
      </c>
      <c r="O182" s="70">
        <f>Sheet1!F65</f>
        <v>1.140721804643319</v>
      </c>
    </row>
    <row r="183" spans="1:15" ht="12.75">
      <c r="A183">
        <v>17.9</v>
      </c>
      <c r="B183" s="70">
        <f t="shared" si="5"/>
        <v>580.2986734257657</v>
      </c>
      <c r="C183" s="70">
        <f>A183*Sheet1!D29</f>
        <v>214.79999999999998</v>
      </c>
      <c r="E183" s="70">
        <f t="shared" si="6"/>
        <v>365.4986734257658</v>
      </c>
      <c r="O183" s="70">
        <f>Sheet1!F65</f>
        <v>1.140721804643319</v>
      </c>
    </row>
    <row r="184" spans="1:15" ht="12.75">
      <c r="A184">
        <v>18</v>
      </c>
      <c r="B184" s="70">
        <f t="shared" si="5"/>
        <v>585.5938647044354</v>
      </c>
      <c r="C184" s="70">
        <f>A184*Sheet1!D29</f>
        <v>216</v>
      </c>
      <c r="E184" s="70">
        <f t="shared" si="6"/>
        <v>369.59386470443536</v>
      </c>
      <c r="O184" s="70">
        <f>Sheet1!F65</f>
        <v>1.140721804643319</v>
      </c>
    </row>
    <row r="185" spans="1:15" ht="12.75">
      <c r="A185">
        <v>18.1</v>
      </c>
      <c r="B185" s="70">
        <f t="shared" si="5"/>
        <v>590.9118704191978</v>
      </c>
      <c r="C185" s="70">
        <f>A185*Sheet1!D29</f>
        <v>217.20000000000002</v>
      </c>
      <c r="E185" s="70">
        <f t="shared" si="6"/>
        <v>373.7118704191978</v>
      </c>
      <c r="O185" s="70">
        <f>Sheet1!F65</f>
        <v>1.140721804643319</v>
      </c>
    </row>
    <row r="186" spans="1:15" ht="12.75">
      <c r="A186">
        <v>18.2</v>
      </c>
      <c r="B186" s="70">
        <f t="shared" si="5"/>
        <v>596.2526905700529</v>
      </c>
      <c r="C186" s="70">
        <f>A186*Sheet1!D29</f>
        <v>218.39999999999998</v>
      </c>
      <c r="E186" s="70">
        <f t="shared" si="6"/>
        <v>377.8526905700529</v>
      </c>
      <c r="O186" s="70">
        <f>Sheet1!F65</f>
        <v>1.140721804643319</v>
      </c>
    </row>
    <row r="187" spans="1:15" ht="12.75">
      <c r="A187">
        <v>18.3</v>
      </c>
      <c r="B187" s="70">
        <f t="shared" si="5"/>
        <v>601.6163251570011</v>
      </c>
      <c r="C187" s="70">
        <f>A187*Sheet1!D29</f>
        <v>219.60000000000002</v>
      </c>
      <c r="E187" s="70">
        <f t="shared" si="6"/>
        <v>382.0163251570011</v>
      </c>
      <c r="O187" s="70">
        <f>Sheet1!F65</f>
        <v>1.140721804643319</v>
      </c>
    </row>
    <row r="188" spans="1:15" ht="12.75">
      <c r="A188">
        <v>18.4</v>
      </c>
      <c r="B188" s="70">
        <f t="shared" si="5"/>
        <v>607.002774180042</v>
      </c>
      <c r="C188" s="70">
        <f>A188*Sheet1!D29</f>
        <v>220.79999999999998</v>
      </c>
      <c r="E188" s="70">
        <f t="shared" si="6"/>
        <v>386.202774180042</v>
      </c>
      <c r="O188" s="70">
        <f>Sheet1!F65</f>
        <v>1.140721804643319</v>
      </c>
    </row>
    <row r="189" spans="1:15" ht="12.75">
      <c r="A189">
        <v>18.5</v>
      </c>
      <c r="B189" s="70">
        <f t="shared" si="5"/>
        <v>612.4120376391759</v>
      </c>
      <c r="C189" s="70">
        <f>A189*Sheet1!D29</f>
        <v>222</v>
      </c>
      <c r="E189" s="70">
        <f t="shared" si="6"/>
        <v>390.41203763917594</v>
      </c>
      <c r="O189" s="70">
        <f>Sheet1!F65</f>
        <v>1.140721804643319</v>
      </c>
    </row>
    <row r="190" spans="1:15" ht="12.75">
      <c r="A190">
        <v>18.6</v>
      </c>
      <c r="B190" s="70">
        <f t="shared" si="5"/>
        <v>617.8441155344027</v>
      </c>
      <c r="C190" s="70">
        <f>A190*Sheet1!D29</f>
        <v>223.20000000000002</v>
      </c>
      <c r="E190" s="70">
        <f t="shared" si="6"/>
        <v>394.64411553440266</v>
      </c>
      <c r="O190" s="70">
        <f>Sheet1!F65</f>
        <v>1.140721804643319</v>
      </c>
    </row>
    <row r="191" spans="1:15" ht="12.75">
      <c r="A191">
        <v>18.7</v>
      </c>
      <c r="B191" s="70">
        <f t="shared" si="5"/>
        <v>623.2990078657222</v>
      </c>
      <c r="C191" s="70">
        <f>A191*Sheet1!D29</f>
        <v>224.39999999999998</v>
      </c>
      <c r="E191" s="70">
        <f t="shared" si="6"/>
        <v>398.8990078657222</v>
      </c>
      <c r="O191" s="70">
        <f>Sheet1!F65</f>
        <v>1.140721804643319</v>
      </c>
    </row>
    <row r="192" spans="1:15" ht="12.75">
      <c r="A192">
        <v>18.8</v>
      </c>
      <c r="B192" s="70">
        <f t="shared" si="5"/>
        <v>628.7767146331348</v>
      </c>
      <c r="C192" s="70">
        <f>A192*Sheet1!D29</f>
        <v>225.60000000000002</v>
      </c>
      <c r="E192" s="70">
        <f t="shared" si="6"/>
        <v>403.17671463313474</v>
      </c>
      <c r="O192" s="70">
        <f>Sheet1!F65</f>
        <v>1.140721804643319</v>
      </c>
    </row>
    <row r="193" spans="1:15" ht="12.75">
      <c r="A193">
        <v>18.9</v>
      </c>
      <c r="B193" s="70">
        <f t="shared" si="5"/>
        <v>634.2772358366399</v>
      </c>
      <c r="C193" s="70">
        <f>A193*Sheet1!D29</f>
        <v>226.79999999999998</v>
      </c>
      <c r="E193" s="70">
        <f t="shared" si="6"/>
        <v>407.47723583663986</v>
      </c>
      <c r="O193" s="70">
        <f>Sheet1!F65</f>
        <v>1.140721804643319</v>
      </c>
    </row>
    <row r="194" spans="1:15" ht="12.75">
      <c r="A194">
        <v>19</v>
      </c>
      <c r="B194" s="70">
        <f t="shared" si="5"/>
        <v>639.8005714762381</v>
      </c>
      <c r="C194" s="70">
        <f>A194*Sheet1!D29</f>
        <v>228</v>
      </c>
      <c r="E194" s="70">
        <f t="shared" si="6"/>
        <v>411.80057147623813</v>
      </c>
      <c r="O194" s="70">
        <f>Sheet1!F65</f>
        <v>1.140721804643319</v>
      </c>
    </row>
    <row r="195" spans="1:15" ht="12.75">
      <c r="A195">
        <v>19.1</v>
      </c>
      <c r="B195" s="70">
        <f t="shared" si="5"/>
        <v>645.3467215519292</v>
      </c>
      <c r="C195" s="70">
        <f>A195*Sheet1!D29</f>
        <v>229.20000000000002</v>
      </c>
      <c r="E195" s="70">
        <f t="shared" si="6"/>
        <v>416.14672155192926</v>
      </c>
      <c r="O195" s="70">
        <f>Sheet1!F65</f>
        <v>1.140721804643319</v>
      </c>
    </row>
    <row r="196" spans="1:15" ht="12.75">
      <c r="A196">
        <v>19.2</v>
      </c>
      <c r="B196" s="70">
        <f t="shared" si="5"/>
        <v>650.9156860637131</v>
      </c>
      <c r="C196" s="70">
        <f>A196*Sheet1!D29</f>
        <v>230.39999999999998</v>
      </c>
      <c r="E196" s="70">
        <f t="shared" si="6"/>
        <v>420.5156860637131</v>
      </c>
      <c r="O196" s="70">
        <f>Sheet1!F65</f>
        <v>1.140721804643319</v>
      </c>
    </row>
    <row r="197" spans="1:15" ht="12.75">
      <c r="A197">
        <v>19.3</v>
      </c>
      <c r="B197" s="70">
        <f aca="true" t="shared" si="7" ref="B197:B260">C197+E197</f>
        <v>656.5074650115898</v>
      </c>
      <c r="C197" s="70">
        <f>A197*Sheet1!D29</f>
        <v>231.60000000000002</v>
      </c>
      <c r="E197" s="70">
        <f aca="true" t="shared" si="8" ref="E197:E260">(A197*A197)*O197</f>
        <v>424.90746501158986</v>
      </c>
      <c r="O197" s="70">
        <f>Sheet1!F65</f>
        <v>1.140721804643319</v>
      </c>
    </row>
    <row r="198" spans="1:15" ht="12.75">
      <c r="A198">
        <v>19.4</v>
      </c>
      <c r="B198" s="70">
        <f t="shared" si="7"/>
        <v>662.1220583955594</v>
      </c>
      <c r="C198" s="70">
        <f>A198*Sheet1!D29</f>
        <v>232.79999999999998</v>
      </c>
      <c r="E198" s="70">
        <f t="shared" si="8"/>
        <v>429.32205839555945</v>
      </c>
      <c r="O198" s="70">
        <f>Sheet1!F65</f>
        <v>1.140721804643319</v>
      </c>
    </row>
    <row r="199" spans="1:15" ht="12.75">
      <c r="A199">
        <v>19.5</v>
      </c>
      <c r="B199" s="70">
        <f t="shared" si="7"/>
        <v>667.7594662156221</v>
      </c>
      <c r="C199" s="70">
        <f>A199*Sheet1!D29</f>
        <v>234</v>
      </c>
      <c r="E199" s="70">
        <f t="shared" si="8"/>
        <v>433.759466215622</v>
      </c>
      <c r="O199" s="70">
        <f>Sheet1!F65</f>
        <v>1.140721804643319</v>
      </c>
    </row>
    <row r="200" spans="1:15" ht="12.75">
      <c r="A200">
        <v>19.6</v>
      </c>
      <c r="B200" s="70">
        <f t="shared" si="7"/>
        <v>673.4196884717775</v>
      </c>
      <c r="C200" s="70">
        <f>A200*Sheet1!D29</f>
        <v>235.20000000000002</v>
      </c>
      <c r="E200" s="70">
        <f t="shared" si="8"/>
        <v>438.2196884717775</v>
      </c>
      <c r="O200" s="70">
        <f>Sheet1!F65</f>
        <v>1.140721804643319</v>
      </c>
    </row>
    <row r="201" spans="1:15" ht="12.75">
      <c r="A201">
        <v>19.7</v>
      </c>
      <c r="B201" s="70">
        <f t="shared" si="7"/>
        <v>679.1027251640256</v>
      </c>
      <c r="C201" s="70">
        <f>A201*Sheet1!D29</f>
        <v>236.39999999999998</v>
      </c>
      <c r="E201" s="70">
        <f t="shared" si="8"/>
        <v>442.70272516402565</v>
      </c>
      <c r="O201" s="70">
        <f>Sheet1!F65</f>
        <v>1.140721804643319</v>
      </c>
    </row>
    <row r="202" spans="1:15" ht="12.75">
      <c r="A202">
        <v>19.8</v>
      </c>
      <c r="B202" s="70">
        <f t="shared" si="7"/>
        <v>684.8085762923668</v>
      </c>
      <c r="C202" s="70">
        <f>A202*Sheet1!D29</f>
        <v>237.60000000000002</v>
      </c>
      <c r="E202" s="70">
        <f t="shared" si="8"/>
        <v>447.2085762923668</v>
      </c>
      <c r="O202" s="70">
        <f>Sheet1!F65</f>
        <v>1.140721804643319</v>
      </c>
    </row>
    <row r="203" spans="1:15" ht="12.75">
      <c r="A203">
        <v>19.9</v>
      </c>
      <c r="B203" s="70">
        <f t="shared" si="7"/>
        <v>690.5372418568006</v>
      </c>
      <c r="C203" s="70">
        <f>A203*Sheet1!D29</f>
        <v>238.79999999999998</v>
      </c>
      <c r="E203" s="70">
        <f t="shared" si="8"/>
        <v>451.73724185680067</v>
      </c>
      <c r="O203" s="70">
        <f>Sheet1!F65</f>
        <v>1.140721804643319</v>
      </c>
    </row>
    <row r="204" spans="1:15" ht="12.75">
      <c r="A204">
        <v>20</v>
      </c>
      <c r="B204" s="70">
        <f t="shared" si="7"/>
        <v>696.2887218573276</v>
      </c>
      <c r="C204" s="70">
        <f>A204*Sheet1!D29</f>
        <v>240</v>
      </c>
      <c r="E204" s="70">
        <f t="shared" si="8"/>
        <v>456.2887218573276</v>
      </c>
      <c r="O204" s="70">
        <f>Sheet1!F65</f>
        <v>1.140721804643319</v>
      </c>
    </row>
    <row r="205" spans="1:15" ht="12.75">
      <c r="A205">
        <v>20.5</v>
      </c>
      <c r="B205" s="70">
        <f t="shared" si="7"/>
        <v>725.3883384013548</v>
      </c>
      <c r="C205" s="70">
        <f>A205*Sheet1!D29</f>
        <v>246</v>
      </c>
      <c r="E205" s="70">
        <f t="shared" si="8"/>
        <v>479.3883384013548</v>
      </c>
      <c r="O205" s="70">
        <f>Sheet1!F65</f>
        <v>1.140721804643319</v>
      </c>
    </row>
    <row r="206" spans="1:15" ht="12.75">
      <c r="A206">
        <v>21</v>
      </c>
      <c r="B206" s="70">
        <f t="shared" si="7"/>
        <v>755.0583158477036</v>
      </c>
      <c r="C206" s="70">
        <f>A206*Sheet1!D29</f>
        <v>252</v>
      </c>
      <c r="E206" s="70">
        <f t="shared" si="8"/>
        <v>503.0583158477037</v>
      </c>
      <c r="O206" s="70">
        <f>Sheet1!F65</f>
        <v>1.140721804643319</v>
      </c>
    </row>
    <row r="207" spans="1:15" ht="12.75">
      <c r="A207">
        <v>21.5</v>
      </c>
      <c r="B207" s="70">
        <f t="shared" si="7"/>
        <v>785.2986541963742</v>
      </c>
      <c r="C207" s="70">
        <f>A207*Sheet1!D29</f>
        <v>258</v>
      </c>
      <c r="E207" s="70">
        <f t="shared" si="8"/>
        <v>527.2986541963742</v>
      </c>
      <c r="O207" s="70">
        <f>Sheet1!F65</f>
        <v>1.140721804643319</v>
      </c>
    </row>
    <row r="208" spans="1:15" ht="12.75">
      <c r="A208">
        <v>22</v>
      </c>
      <c r="B208" s="70">
        <f t="shared" si="7"/>
        <v>816.1093534473664</v>
      </c>
      <c r="C208" s="70">
        <f>A208*Sheet1!D29</f>
        <v>264</v>
      </c>
      <c r="E208" s="70">
        <f t="shared" si="8"/>
        <v>552.1093534473664</v>
      </c>
      <c r="O208" s="70">
        <f>Sheet1!F65</f>
        <v>1.140721804643319</v>
      </c>
    </row>
    <row r="209" spans="1:15" ht="12.75">
      <c r="A209">
        <v>22.5</v>
      </c>
      <c r="B209" s="70">
        <f t="shared" si="7"/>
        <v>847.4904136006802</v>
      </c>
      <c r="C209" s="70">
        <f>A209*Sheet1!D29</f>
        <v>270</v>
      </c>
      <c r="E209" s="70">
        <f t="shared" si="8"/>
        <v>577.4904136006802</v>
      </c>
      <c r="O209" s="70">
        <f>Sheet1!F65</f>
        <v>1.140721804643319</v>
      </c>
    </row>
    <row r="210" spans="1:15" ht="12.75">
      <c r="A210">
        <v>23</v>
      </c>
      <c r="B210" s="70">
        <f t="shared" si="7"/>
        <v>879.4418346563157</v>
      </c>
      <c r="C210" s="70">
        <f>A210*Sheet1!D29</f>
        <v>276</v>
      </c>
      <c r="E210" s="70">
        <f t="shared" si="8"/>
        <v>603.4418346563157</v>
      </c>
      <c r="O210" s="70">
        <f>Sheet1!F65</f>
        <v>1.140721804643319</v>
      </c>
    </row>
    <row r="211" spans="1:15" ht="12.75">
      <c r="A211">
        <v>23.5</v>
      </c>
      <c r="B211" s="70">
        <f t="shared" si="7"/>
        <v>911.963616614273</v>
      </c>
      <c r="C211" s="70">
        <f>A211*Sheet1!D29</f>
        <v>282</v>
      </c>
      <c r="E211" s="70">
        <f t="shared" si="8"/>
        <v>629.963616614273</v>
      </c>
      <c r="O211" s="70">
        <f>Sheet1!F65</f>
        <v>1.140721804643319</v>
      </c>
    </row>
    <row r="212" spans="1:15" ht="12.75">
      <c r="A212">
        <v>24</v>
      </c>
      <c r="B212" s="70">
        <f t="shared" si="7"/>
        <v>945.0557594745517</v>
      </c>
      <c r="C212" s="70">
        <f>A212*Sheet1!D29</f>
        <v>288</v>
      </c>
      <c r="E212" s="70">
        <f t="shared" si="8"/>
        <v>657.0557594745517</v>
      </c>
      <c r="O212" s="70">
        <f>Sheet1!F65</f>
        <v>1.140721804643319</v>
      </c>
    </row>
    <row r="213" spans="1:15" ht="12.75">
      <c r="A213">
        <v>24.5</v>
      </c>
      <c r="B213" s="70">
        <f t="shared" si="7"/>
        <v>978.7182632371522</v>
      </c>
      <c r="C213" s="70">
        <f>A213*Sheet1!D29</f>
        <v>294</v>
      </c>
      <c r="E213" s="70">
        <f t="shared" si="8"/>
        <v>684.7182632371522</v>
      </c>
      <c r="O213" s="70">
        <f>Sheet1!F65</f>
        <v>1.140721804643319</v>
      </c>
    </row>
    <row r="214" spans="1:15" ht="12.75">
      <c r="A214">
        <v>25</v>
      </c>
      <c r="B214" s="70">
        <f t="shared" si="7"/>
        <v>1012.9511279020744</v>
      </c>
      <c r="C214" s="70">
        <f>A214*Sheet1!D29</f>
        <v>300</v>
      </c>
      <c r="E214" s="70">
        <f t="shared" si="8"/>
        <v>712.9511279020744</v>
      </c>
      <c r="O214" s="70">
        <f>Sheet1!F65</f>
        <v>1.140721804643319</v>
      </c>
    </row>
    <row r="215" spans="1:15" ht="12.75">
      <c r="A215">
        <v>25.5</v>
      </c>
      <c r="B215" s="70">
        <f t="shared" si="7"/>
        <v>1047.7543534693182</v>
      </c>
      <c r="C215" s="70">
        <f>A215*Sheet1!D29</f>
        <v>306</v>
      </c>
      <c r="E215" s="70">
        <f t="shared" si="8"/>
        <v>741.7543534693182</v>
      </c>
      <c r="O215" s="70">
        <f>Sheet1!F65</f>
        <v>1.140721804643319</v>
      </c>
    </row>
    <row r="216" spans="1:15" ht="12.75">
      <c r="A216">
        <v>26</v>
      </c>
      <c r="B216" s="70">
        <f t="shared" si="7"/>
        <v>1083.1279399388836</v>
      </c>
      <c r="C216" s="70">
        <f>A216*Sheet1!D29</f>
        <v>312</v>
      </c>
      <c r="E216" s="70">
        <f t="shared" si="8"/>
        <v>771.1279399388836</v>
      </c>
      <c r="O216" s="70">
        <f>Sheet1!F65</f>
        <v>1.140721804643319</v>
      </c>
    </row>
    <row r="217" spans="1:15" ht="12.75">
      <c r="A217">
        <v>26.5</v>
      </c>
      <c r="B217" s="70">
        <f t="shared" si="7"/>
        <v>1119.0718873107708</v>
      </c>
      <c r="C217" s="70">
        <f>A217*Sheet1!D29</f>
        <v>318</v>
      </c>
      <c r="E217" s="70">
        <f t="shared" si="8"/>
        <v>801.0718873107708</v>
      </c>
      <c r="O217" s="70">
        <f>Sheet1!F65</f>
        <v>1.140721804643319</v>
      </c>
    </row>
    <row r="218" spans="1:15" ht="12.75">
      <c r="A218">
        <v>27</v>
      </c>
      <c r="B218" s="70">
        <f t="shared" si="7"/>
        <v>1155.5861955849796</v>
      </c>
      <c r="C218" s="70">
        <f>A218*Sheet1!D29</f>
        <v>324</v>
      </c>
      <c r="E218" s="70">
        <f t="shared" si="8"/>
        <v>831.5861955849796</v>
      </c>
      <c r="O218" s="70">
        <f>Sheet1!F65</f>
        <v>1.140721804643319</v>
      </c>
    </row>
    <row r="219" spans="1:15" ht="12.75">
      <c r="A219">
        <v>27.5</v>
      </c>
      <c r="B219" s="70">
        <f t="shared" si="7"/>
        <v>1192.67086476151</v>
      </c>
      <c r="C219" s="70">
        <f>A219*Sheet1!D29</f>
        <v>330</v>
      </c>
      <c r="E219" s="70">
        <f t="shared" si="8"/>
        <v>862.67086476151</v>
      </c>
      <c r="O219" s="70">
        <f>Sheet1!F65</f>
        <v>1.140721804643319</v>
      </c>
    </row>
    <row r="220" spans="1:15" ht="12.75">
      <c r="A220">
        <v>28</v>
      </c>
      <c r="B220" s="70">
        <f t="shared" si="7"/>
        <v>1230.325894840362</v>
      </c>
      <c r="C220" s="70">
        <f>A220*Sheet1!D29</f>
        <v>336</v>
      </c>
      <c r="E220" s="70">
        <f t="shared" si="8"/>
        <v>894.325894840362</v>
      </c>
      <c r="O220" s="70">
        <f>Sheet1!F65</f>
        <v>1.140721804643319</v>
      </c>
    </row>
    <row r="221" spans="1:15" ht="12.75">
      <c r="A221">
        <v>28.5</v>
      </c>
      <c r="B221" s="70">
        <f t="shared" si="7"/>
        <v>1268.5512858215357</v>
      </c>
      <c r="C221" s="70">
        <f>A221*Sheet1!D29</f>
        <v>342</v>
      </c>
      <c r="E221" s="70">
        <f t="shared" si="8"/>
        <v>926.5512858215358</v>
      </c>
      <c r="O221" s="70">
        <f>Sheet1!F65</f>
        <v>1.140721804643319</v>
      </c>
    </row>
    <row r="222" spans="1:15" ht="12.75">
      <c r="A222">
        <v>29</v>
      </c>
      <c r="B222" s="70">
        <f t="shared" si="7"/>
        <v>1307.3470377050312</v>
      </c>
      <c r="C222" s="70">
        <f>A222*Sheet1!D29</f>
        <v>348</v>
      </c>
      <c r="E222" s="70">
        <f t="shared" si="8"/>
        <v>959.3470377050312</v>
      </c>
      <c r="O222" s="70">
        <f>Sheet1!F65</f>
        <v>1.140721804643319</v>
      </c>
    </row>
    <row r="223" spans="1:15" ht="12.75">
      <c r="A223">
        <v>29.5</v>
      </c>
      <c r="B223" s="70">
        <f t="shared" si="7"/>
        <v>1346.7131504908484</v>
      </c>
      <c r="C223" s="70">
        <f>A223*Sheet1!D29</f>
        <v>354</v>
      </c>
      <c r="E223" s="70">
        <f t="shared" si="8"/>
        <v>992.7131504908483</v>
      </c>
      <c r="O223" s="70">
        <f>Sheet1!F65</f>
        <v>1.140721804643319</v>
      </c>
    </row>
    <row r="224" spans="1:15" ht="12.75">
      <c r="A224">
        <v>30</v>
      </c>
      <c r="B224" s="70">
        <f t="shared" si="7"/>
        <v>1386.649624178987</v>
      </c>
      <c r="C224" s="70">
        <f>A224*Sheet1!D29</f>
        <v>360</v>
      </c>
      <c r="E224" s="70">
        <f t="shared" si="8"/>
        <v>1026.649624178987</v>
      </c>
      <c r="O224" s="70">
        <f>Sheet1!F65</f>
        <v>1.140721804643319</v>
      </c>
    </row>
    <row r="225" spans="1:15" ht="12.75">
      <c r="A225">
        <v>30.5</v>
      </c>
      <c r="B225" s="70">
        <f t="shared" si="7"/>
        <v>1427.1564587694475</v>
      </c>
      <c r="C225" s="70">
        <f>A225*Sheet1!D29</f>
        <v>366</v>
      </c>
      <c r="E225" s="70">
        <f t="shared" si="8"/>
        <v>1061.1564587694475</v>
      </c>
      <c r="O225" s="70">
        <f>Sheet1!F65</f>
        <v>1.140721804643319</v>
      </c>
    </row>
    <row r="226" spans="1:15" ht="12.75">
      <c r="A226">
        <v>31</v>
      </c>
      <c r="B226" s="70">
        <f t="shared" si="7"/>
        <v>1468.2336542622295</v>
      </c>
      <c r="C226" s="70">
        <f>A226*Sheet1!D29</f>
        <v>372</v>
      </c>
      <c r="E226" s="70">
        <f t="shared" si="8"/>
        <v>1096.2336542622295</v>
      </c>
      <c r="O226" s="70">
        <f>Sheet1!F65</f>
        <v>1.140721804643319</v>
      </c>
    </row>
    <row r="227" spans="1:15" ht="12.75">
      <c r="A227">
        <v>31.5</v>
      </c>
      <c r="B227" s="70">
        <f t="shared" si="7"/>
        <v>1509.8812106573332</v>
      </c>
      <c r="C227" s="70">
        <f>A227*Sheet1!D29</f>
        <v>378</v>
      </c>
      <c r="E227" s="70">
        <f t="shared" si="8"/>
        <v>1131.8812106573332</v>
      </c>
      <c r="O227" s="70">
        <f>Sheet1!F65</f>
        <v>1.140721804643319</v>
      </c>
    </row>
    <row r="228" spans="1:15" ht="12.75">
      <c r="A228">
        <v>32</v>
      </c>
      <c r="B228" s="70">
        <f t="shared" si="7"/>
        <v>1552.0991279547586</v>
      </c>
      <c r="C228" s="70">
        <f>A228*Sheet1!D29</f>
        <v>384</v>
      </c>
      <c r="E228" s="70">
        <f t="shared" si="8"/>
        <v>1168.0991279547586</v>
      </c>
      <c r="O228" s="70">
        <f>Sheet1!F65</f>
        <v>1.140721804643319</v>
      </c>
    </row>
    <row r="229" spans="1:15" ht="12.75">
      <c r="A229">
        <v>32.5</v>
      </c>
      <c r="B229" s="70">
        <f t="shared" si="7"/>
        <v>1594.8874061545057</v>
      </c>
      <c r="C229" s="70">
        <f>A229*Sheet1!D29</f>
        <v>390</v>
      </c>
      <c r="E229" s="70">
        <f t="shared" si="8"/>
        <v>1204.8874061545057</v>
      </c>
      <c r="O229" s="70">
        <f>Sheet1!F65</f>
        <v>1.140721804643319</v>
      </c>
    </row>
    <row r="230" spans="1:15" ht="12.75">
      <c r="A230">
        <v>33</v>
      </c>
      <c r="B230" s="70">
        <f t="shared" si="7"/>
        <v>1638.2460452565742</v>
      </c>
      <c r="C230" s="70">
        <f>A230*Sheet1!D29</f>
        <v>396</v>
      </c>
      <c r="E230" s="70">
        <f t="shared" si="8"/>
        <v>1242.2460452565742</v>
      </c>
      <c r="O230" s="70">
        <f>Sheet1!F65</f>
        <v>1.140721804643319</v>
      </c>
    </row>
    <row r="231" spans="1:15" ht="12.75">
      <c r="A231">
        <v>33.5</v>
      </c>
      <c r="B231" s="70">
        <f t="shared" si="7"/>
        <v>1682.1750452609647</v>
      </c>
      <c r="C231" s="70">
        <f>A231*Sheet1!D29</f>
        <v>402</v>
      </c>
      <c r="E231" s="70">
        <f t="shared" si="8"/>
        <v>1280.1750452609647</v>
      </c>
      <c r="O231" s="70">
        <f>Sheet1!F65</f>
        <v>1.140721804643319</v>
      </c>
    </row>
    <row r="232" spans="1:15" ht="12.75">
      <c r="A232">
        <v>34</v>
      </c>
      <c r="B232" s="70">
        <f t="shared" si="7"/>
        <v>1726.6744061676768</v>
      </c>
      <c r="C232" s="70">
        <f>A232*Sheet1!D29</f>
        <v>408</v>
      </c>
      <c r="E232" s="70">
        <f t="shared" si="8"/>
        <v>1318.6744061676768</v>
      </c>
      <c r="O232" s="70">
        <f>Sheet1!F65</f>
        <v>1.140721804643319</v>
      </c>
    </row>
    <row r="233" spans="1:15" ht="12.75">
      <c r="A233">
        <v>34.5</v>
      </c>
      <c r="B233" s="70">
        <f t="shared" si="7"/>
        <v>1771.7441279767104</v>
      </c>
      <c r="C233" s="70">
        <f>A233*Sheet1!D29</f>
        <v>414</v>
      </c>
      <c r="E233" s="70">
        <f t="shared" si="8"/>
        <v>1357.7441279767104</v>
      </c>
      <c r="O233" s="70">
        <f>Sheet1!F65</f>
        <v>1.140721804643319</v>
      </c>
    </row>
    <row r="234" spans="1:15" ht="12.75">
      <c r="A234">
        <v>35</v>
      </c>
      <c r="B234" s="70">
        <f t="shared" si="7"/>
        <v>1817.3842106880657</v>
      </c>
      <c r="C234" s="70">
        <f>A234*Sheet1!D29</f>
        <v>420</v>
      </c>
      <c r="E234" s="70">
        <f t="shared" si="8"/>
        <v>1397.3842106880657</v>
      </c>
      <c r="O234" s="70">
        <f>Sheet1!F65</f>
        <v>1.140721804643319</v>
      </c>
    </row>
    <row r="235" spans="1:15" ht="12.75">
      <c r="A235">
        <v>35.5</v>
      </c>
      <c r="B235" s="70">
        <f t="shared" si="7"/>
        <v>1863.5946543017428</v>
      </c>
      <c r="C235" s="70">
        <f>A235*Sheet1!D29</f>
        <v>426</v>
      </c>
      <c r="E235" s="70">
        <f t="shared" si="8"/>
        <v>1437.5946543017428</v>
      </c>
      <c r="O235" s="70">
        <f>Sheet1!F65</f>
        <v>1.140721804643319</v>
      </c>
    </row>
    <row r="236" spans="1:15" ht="12.75">
      <c r="A236">
        <v>36</v>
      </c>
      <c r="B236" s="70">
        <f t="shared" si="7"/>
        <v>1910.3754588177414</v>
      </c>
      <c r="C236" s="70">
        <f>A236*Sheet1!D29</f>
        <v>432</v>
      </c>
      <c r="E236" s="70">
        <f t="shared" si="8"/>
        <v>1478.3754588177414</v>
      </c>
      <c r="O236" s="70">
        <f>Sheet1!F65</f>
        <v>1.140721804643319</v>
      </c>
    </row>
    <row r="237" spans="1:15" ht="12.75">
      <c r="A237">
        <v>36.5</v>
      </c>
      <c r="B237" s="70">
        <f t="shared" si="7"/>
        <v>1957.7266242360618</v>
      </c>
      <c r="C237" s="70">
        <f>A237*Sheet1!D29</f>
        <v>438</v>
      </c>
      <c r="E237" s="70">
        <f t="shared" si="8"/>
        <v>1519.7266242360618</v>
      </c>
      <c r="O237" s="70">
        <f>Sheet1!F65</f>
        <v>1.140721804643319</v>
      </c>
    </row>
    <row r="238" spans="1:15" ht="12.75">
      <c r="A238">
        <v>37</v>
      </c>
      <c r="B238" s="70">
        <f t="shared" si="7"/>
        <v>2005.6481505567037</v>
      </c>
      <c r="C238" s="70">
        <f>A238*Sheet1!D29</f>
        <v>444</v>
      </c>
      <c r="E238" s="70">
        <f t="shared" si="8"/>
        <v>1561.6481505567037</v>
      </c>
      <c r="O238" s="70">
        <f>Sheet1!F65</f>
        <v>1.140721804643319</v>
      </c>
    </row>
    <row r="239" spans="1:15" ht="12.75">
      <c r="A239">
        <v>37.5</v>
      </c>
      <c r="B239" s="70">
        <f t="shared" si="7"/>
        <v>2054.140037779667</v>
      </c>
      <c r="C239" s="70">
        <f>A239*Sheet1!D29</f>
        <v>450</v>
      </c>
      <c r="E239" s="70">
        <f t="shared" si="8"/>
        <v>1604.1400377796672</v>
      </c>
      <c r="O239" s="70">
        <f>Sheet1!F65</f>
        <v>1.140721804643319</v>
      </c>
    </row>
    <row r="240" spans="1:15" ht="12.75">
      <c r="A240">
        <v>38</v>
      </c>
      <c r="B240" s="70">
        <f t="shared" si="7"/>
        <v>2103.2022859049525</v>
      </c>
      <c r="C240" s="70">
        <f>A240*Sheet1!D29</f>
        <v>456</v>
      </c>
      <c r="E240" s="70">
        <f t="shared" si="8"/>
        <v>1647.2022859049525</v>
      </c>
      <c r="O240" s="70">
        <f>Sheet1!F65</f>
        <v>1.140721804643319</v>
      </c>
    </row>
    <row r="241" spans="1:15" ht="12.75">
      <c r="A241">
        <v>38.5</v>
      </c>
      <c r="B241" s="70">
        <f t="shared" si="7"/>
        <v>2152.8348949325596</v>
      </c>
      <c r="C241" s="70">
        <f>A241*Sheet1!D29</f>
        <v>462</v>
      </c>
      <c r="E241" s="70">
        <f t="shared" si="8"/>
        <v>1690.8348949325596</v>
      </c>
      <c r="O241" s="70">
        <f>Sheet1!F65</f>
        <v>1.140721804643319</v>
      </c>
    </row>
    <row r="242" spans="1:15" ht="12.75">
      <c r="A242">
        <v>39</v>
      </c>
      <c r="B242" s="70">
        <f t="shared" si="7"/>
        <v>2203.0378648624883</v>
      </c>
      <c r="C242" s="70">
        <f>A242*Sheet1!D29</f>
        <v>468</v>
      </c>
      <c r="E242" s="70">
        <f t="shared" si="8"/>
        <v>1735.037864862488</v>
      </c>
      <c r="O242" s="70">
        <f>Sheet1!F65</f>
        <v>1.140721804643319</v>
      </c>
    </row>
    <row r="243" spans="1:15" ht="12.75">
      <c r="A243">
        <v>39.5</v>
      </c>
      <c r="B243" s="70">
        <f t="shared" si="7"/>
        <v>2253.8111956947387</v>
      </c>
      <c r="C243" s="70">
        <f>A243*Sheet1!D29</f>
        <v>474</v>
      </c>
      <c r="E243" s="70">
        <f t="shared" si="8"/>
        <v>1779.8111956947384</v>
      </c>
      <c r="O243" s="70">
        <f>Sheet1!F65</f>
        <v>1.140721804643319</v>
      </c>
    </row>
    <row r="244" spans="1:15" ht="12.75">
      <c r="A244">
        <v>40</v>
      </c>
      <c r="B244" s="70">
        <f t="shared" si="7"/>
        <v>2305.1548874293103</v>
      </c>
      <c r="C244" s="70">
        <f>A244*Sheet1!D29</f>
        <v>480</v>
      </c>
      <c r="E244" s="70">
        <f t="shared" si="8"/>
        <v>1825.1548874293103</v>
      </c>
      <c r="O244" s="70">
        <f>Sheet1!F65</f>
        <v>1.140721804643319</v>
      </c>
    </row>
    <row r="245" spans="1:15" ht="12.75">
      <c r="A245">
        <v>40.5</v>
      </c>
      <c r="B245" s="70">
        <f t="shared" si="7"/>
        <v>2357.068940066204</v>
      </c>
      <c r="C245" s="70">
        <f>A245*Sheet1!D29</f>
        <v>486</v>
      </c>
      <c r="E245" s="70">
        <f t="shared" si="8"/>
        <v>1871.0689400662038</v>
      </c>
      <c r="O245" s="70">
        <f>Sheet1!F65</f>
        <v>1.140721804643319</v>
      </c>
    </row>
    <row r="246" spans="1:15" ht="12.75">
      <c r="A246">
        <v>41</v>
      </c>
      <c r="B246" s="70">
        <f t="shared" si="7"/>
        <v>2409.553353605419</v>
      </c>
      <c r="C246" s="70">
        <f>A246*Sheet1!D29</f>
        <v>492</v>
      </c>
      <c r="E246" s="70">
        <f t="shared" si="8"/>
        <v>1917.5533536054193</v>
      </c>
      <c r="O246" s="70">
        <f>Sheet1!F65</f>
        <v>1.140721804643319</v>
      </c>
    </row>
    <row r="247" spans="1:15" ht="12.75">
      <c r="A247">
        <v>41.5</v>
      </c>
      <c r="B247" s="70">
        <f t="shared" si="7"/>
        <v>2462.608128046956</v>
      </c>
      <c r="C247" s="70">
        <f>A247*Sheet1!D29</f>
        <v>498</v>
      </c>
      <c r="E247" s="70">
        <f t="shared" si="8"/>
        <v>1964.6081280469562</v>
      </c>
      <c r="O247" s="70">
        <f>Sheet1!F65</f>
        <v>1.140721804643319</v>
      </c>
    </row>
    <row r="248" spans="1:15" ht="12.75">
      <c r="A248">
        <v>42</v>
      </c>
      <c r="B248" s="70">
        <f t="shared" si="7"/>
        <v>2516.2332633908145</v>
      </c>
      <c r="C248" s="70">
        <f>A248*Sheet1!D29</f>
        <v>504</v>
      </c>
      <c r="E248" s="70">
        <f t="shared" si="8"/>
        <v>2012.2332633908147</v>
      </c>
      <c r="O248" s="70">
        <f>Sheet1!F65</f>
        <v>1.140721804643319</v>
      </c>
    </row>
    <row r="249" spans="1:15" ht="12.75">
      <c r="A249">
        <v>42.5</v>
      </c>
      <c r="B249" s="70">
        <f t="shared" si="7"/>
        <v>2570.428759636995</v>
      </c>
      <c r="C249" s="70">
        <f>A249*Sheet1!D29</f>
        <v>510</v>
      </c>
      <c r="E249" s="70">
        <f t="shared" si="8"/>
        <v>2060.428759636995</v>
      </c>
      <c r="O249" s="70">
        <f>Sheet1!F65</f>
        <v>1.140721804643319</v>
      </c>
    </row>
    <row r="250" spans="1:15" ht="12.75">
      <c r="A250">
        <v>43</v>
      </c>
      <c r="B250" s="70">
        <f t="shared" si="7"/>
        <v>2625.1946167854967</v>
      </c>
      <c r="C250" s="70">
        <f>A250*Sheet1!D29</f>
        <v>516</v>
      </c>
      <c r="E250" s="70">
        <f t="shared" si="8"/>
        <v>2109.1946167854967</v>
      </c>
      <c r="O250" s="70">
        <f>Sheet1!F65</f>
        <v>1.140721804643319</v>
      </c>
    </row>
    <row r="251" spans="1:15" ht="12.75">
      <c r="A251">
        <v>43.5</v>
      </c>
      <c r="B251" s="70">
        <f t="shared" si="7"/>
        <v>2680.53083483632</v>
      </c>
      <c r="C251" s="70">
        <f>A251*Sheet1!D29</f>
        <v>522</v>
      </c>
      <c r="E251" s="70">
        <f t="shared" si="8"/>
        <v>2158.53083483632</v>
      </c>
      <c r="O251" s="70">
        <f>Sheet1!F65</f>
        <v>1.140721804643319</v>
      </c>
    </row>
    <row r="252" spans="1:15" ht="12.75">
      <c r="A252">
        <v>44</v>
      </c>
      <c r="B252" s="70">
        <f t="shared" si="7"/>
        <v>2736.4374137894656</v>
      </c>
      <c r="C252" s="70">
        <f>A252*Sheet1!D29</f>
        <v>528</v>
      </c>
      <c r="E252" s="70">
        <f t="shared" si="8"/>
        <v>2208.4374137894656</v>
      </c>
      <c r="O252" s="70">
        <f>Sheet1!F65</f>
        <v>1.140721804643319</v>
      </c>
    </row>
    <row r="253" spans="1:15" ht="12.75">
      <c r="A253">
        <v>44.5</v>
      </c>
      <c r="B253" s="70">
        <f t="shared" si="7"/>
        <v>2792.9143536449324</v>
      </c>
      <c r="C253" s="70">
        <f>A253*Sheet1!D29</f>
        <v>534</v>
      </c>
      <c r="E253" s="70">
        <f t="shared" si="8"/>
        <v>2258.9143536449324</v>
      </c>
      <c r="O253" s="70">
        <f>Sheet1!F65</f>
        <v>1.140721804643319</v>
      </c>
    </row>
    <row r="254" spans="1:15" ht="12.75">
      <c r="A254">
        <v>45</v>
      </c>
      <c r="B254" s="70">
        <f t="shared" si="7"/>
        <v>2849.961654402721</v>
      </c>
      <c r="C254" s="70">
        <f>A254*Sheet1!D29</f>
        <v>540</v>
      </c>
      <c r="E254" s="70">
        <f t="shared" si="8"/>
        <v>2309.961654402721</v>
      </c>
      <c r="O254" s="70">
        <f>Sheet1!F65</f>
        <v>1.140721804643319</v>
      </c>
    </row>
    <row r="255" spans="1:15" ht="12.75">
      <c r="A255">
        <v>45.5</v>
      </c>
      <c r="B255" s="70">
        <f t="shared" si="7"/>
        <v>2907.579316062831</v>
      </c>
      <c r="C255" s="70">
        <f>A255*Sheet1!D29</f>
        <v>546</v>
      </c>
      <c r="E255" s="70">
        <f t="shared" si="8"/>
        <v>2361.579316062831</v>
      </c>
      <c r="O255" s="70">
        <f>Sheet1!F65</f>
        <v>1.140721804643319</v>
      </c>
    </row>
    <row r="256" spans="1:15" ht="12.75">
      <c r="A256">
        <v>46</v>
      </c>
      <c r="B256" s="70">
        <f t="shared" si="7"/>
        <v>2965.7673386252627</v>
      </c>
      <c r="C256" s="70">
        <f>A256*Sheet1!D29</f>
        <v>552</v>
      </c>
      <c r="E256" s="70">
        <f t="shared" si="8"/>
        <v>2413.7673386252627</v>
      </c>
      <c r="O256" s="70">
        <f>Sheet1!F65</f>
        <v>1.140721804643319</v>
      </c>
    </row>
    <row r="257" spans="1:15" ht="12.75">
      <c r="A257">
        <v>46.5</v>
      </c>
      <c r="B257" s="70">
        <f t="shared" si="7"/>
        <v>3024.5257220900166</v>
      </c>
      <c r="C257" s="70">
        <f>A257*Sheet1!D29</f>
        <v>558</v>
      </c>
      <c r="E257" s="70">
        <f t="shared" si="8"/>
        <v>2466.5257220900166</v>
      </c>
      <c r="O257" s="70">
        <f>Sheet1!F65</f>
        <v>1.140721804643319</v>
      </c>
    </row>
    <row r="258" spans="1:15" ht="12.75">
      <c r="A258">
        <v>47</v>
      </c>
      <c r="B258" s="70">
        <f t="shared" si="7"/>
        <v>3083.854466457092</v>
      </c>
      <c r="C258" s="70">
        <f>A258*Sheet1!D29</f>
        <v>564</v>
      </c>
      <c r="E258" s="70">
        <f t="shared" si="8"/>
        <v>2519.854466457092</v>
      </c>
      <c r="O258" s="70">
        <f>Sheet1!F65</f>
        <v>1.140721804643319</v>
      </c>
    </row>
    <row r="259" spans="1:15" ht="12.75">
      <c r="A259">
        <v>47.5</v>
      </c>
      <c r="B259" s="70">
        <f t="shared" si="7"/>
        <v>3143.753571726488</v>
      </c>
      <c r="C259" s="70">
        <f>A259*Sheet1!D29</f>
        <v>570</v>
      </c>
      <c r="E259" s="70">
        <f t="shared" si="8"/>
        <v>2573.753571726488</v>
      </c>
      <c r="O259" s="70">
        <f>Sheet1!F65</f>
        <v>1.140721804643319</v>
      </c>
    </row>
    <row r="260" spans="1:15" ht="12.75">
      <c r="A260">
        <v>48</v>
      </c>
      <c r="B260" s="70">
        <f t="shared" si="7"/>
        <v>3204.2230378982067</v>
      </c>
      <c r="C260" s="70">
        <f>A260*Sheet1!D29</f>
        <v>576</v>
      </c>
      <c r="E260" s="70">
        <f t="shared" si="8"/>
        <v>2628.2230378982067</v>
      </c>
      <c r="O260" s="70">
        <f>Sheet1!F65</f>
        <v>1.140721804643319</v>
      </c>
    </row>
    <row r="261" spans="1:15" ht="12.75">
      <c r="A261">
        <v>48.5</v>
      </c>
      <c r="B261" s="70">
        <f aca="true" t="shared" si="9" ref="B261:B324">C261+E261</f>
        <v>3265.262864972247</v>
      </c>
      <c r="C261" s="70">
        <f>A261*Sheet1!D29</f>
        <v>582</v>
      </c>
      <c r="E261" s="70">
        <f aca="true" t="shared" si="10" ref="E261:E324">(A261*A261)*O261</f>
        <v>2683.262864972247</v>
      </c>
      <c r="O261" s="70">
        <f>Sheet1!F65</f>
        <v>1.140721804643319</v>
      </c>
    </row>
    <row r="262" spans="1:15" ht="12.75">
      <c r="A262">
        <v>49</v>
      </c>
      <c r="B262" s="70">
        <f t="shared" si="9"/>
        <v>3326.873052948609</v>
      </c>
      <c r="C262" s="70">
        <f>A262*Sheet1!D29</f>
        <v>588</v>
      </c>
      <c r="E262" s="70">
        <f t="shared" si="10"/>
        <v>2738.873052948609</v>
      </c>
      <c r="O262" s="70">
        <f>Sheet1!F65</f>
        <v>1.140721804643319</v>
      </c>
    </row>
    <row r="263" spans="1:15" ht="12.75">
      <c r="A263">
        <v>49.5</v>
      </c>
      <c r="B263" s="70">
        <f t="shared" si="9"/>
        <v>3389.0536018272924</v>
      </c>
      <c r="C263" s="70">
        <f>A263*Sheet1!D29</f>
        <v>594</v>
      </c>
      <c r="E263" s="70">
        <f t="shared" si="10"/>
        <v>2795.0536018272924</v>
      </c>
      <c r="O263" s="70">
        <f>Sheet1!F65</f>
        <v>1.140721804643319</v>
      </c>
    </row>
    <row r="264" spans="1:15" ht="12.75">
      <c r="A264">
        <v>50</v>
      </c>
      <c r="B264" s="70">
        <f t="shared" si="9"/>
        <v>3451.8045116082976</v>
      </c>
      <c r="C264" s="70">
        <f>A264*Sheet1!D29</f>
        <v>600</v>
      </c>
      <c r="E264" s="70">
        <f t="shared" si="10"/>
        <v>2851.8045116082976</v>
      </c>
      <c r="O264" s="70">
        <f>Sheet1!F65</f>
        <v>1.140721804643319</v>
      </c>
    </row>
    <row r="265" spans="1:15" ht="12.75">
      <c r="A265">
        <v>51</v>
      </c>
      <c r="B265" s="70">
        <f t="shared" si="9"/>
        <v>3579.0174138772727</v>
      </c>
      <c r="C265" s="70">
        <f>A265*Sheet1!D29</f>
        <v>612</v>
      </c>
      <c r="E265" s="70">
        <f t="shared" si="10"/>
        <v>2967.0174138772727</v>
      </c>
      <c r="O265" s="70">
        <f>Sheet1!F65</f>
        <v>1.140721804643319</v>
      </c>
    </row>
    <row r="266" spans="1:15" ht="12.75">
      <c r="A266">
        <v>52</v>
      </c>
      <c r="B266" s="70">
        <f t="shared" si="9"/>
        <v>3708.5117597555345</v>
      </c>
      <c r="C266" s="70">
        <f>A266*Sheet1!D29</f>
        <v>624</v>
      </c>
      <c r="E266" s="70">
        <f t="shared" si="10"/>
        <v>3084.5117597555345</v>
      </c>
      <c r="O266" s="70">
        <f>Sheet1!F65</f>
        <v>1.140721804643319</v>
      </c>
    </row>
    <row r="267" spans="1:15" ht="12.75">
      <c r="A267">
        <v>53</v>
      </c>
      <c r="B267" s="70">
        <f t="shared" si="9"/>
        <v>3840.287549243083</v>
      </c>
      <c r="C267" s="70">
        <f>A267*Sheet1!D29</f>
        <v>636</v>
      </c>
      <c r="E267" s="70">
        <f t="shared" si="10"/>
        <v>3204.287549243083</v>
      </c>
      <c r="O267" s="70">
        <f>Sheet1!F65</f>
        <v>1.140721804643319</v>
      </c>
    </row>
    <row r="268" spans="1:15" ht="12.75">
      <c r="A268">
        <v>54</v>
      </c>
      <c r="B268" s="70">
        <f t="shared" si="9"/>
        <v>3974.3447823399183</v>
      </c>
      <c r="C268" s="70">
        <f>A268*Sheet1!D29</f>
        <v>648</v>
      </c>
      <c r="E268" s="70">
        <f t="shared" si="10"/>
        <v>3326.3447823399183</v>
      </c>
      <c r="O268" s="70">
        <f>Sheet1!F65</f>
        <v>1.140721804643319</v>
      </c>
    </row>
    <row r="269" spans="1:15" ht="12.75">
      <c r="A269">
        <v>55</v>
      </c>
      <c r="B269" s="70">
        <f t="shared" si="9"/>
        <v>4110.68345904604</v>
      </c>
      <c r="C269" s="70">
        <f>A269*Sheet1!D29</f>
        <v>660</v>
      </c>
      <c r="E269" s="70">
        <f t="shared" si="10"/>
        <v>3450.68345904604</v>
      </c>
      <c r="O269" s="70">
        <f>Sheet1!F65</f>
        <v>1.140721804643319</v>
      </c>
    </row>
    <row r="270" spans="1:15" ht="12.75">
      <c r="A270">
        <v>56</v>
      </c>
      <c r="B270" s="70">
        <f t="shared" si="9"/>
        <v>4249.303579361448</v>
      </c>
      <c r="C270" s="70">
        <f>A270*Sheet1!D29</f>
        <v>672</v>
      </c>
      <c r="E270" s="70">
        <f t="shared" si="10"/>
        <v>3577.303579361448</v>
      </c>
      <c r="O270" s="70">
        <f>Sheet1!F65</f>
        <v>1.140721804643319</v>
      </c>
    </row>
    <row r="271" spans="1:15" ht="12.75">
      <c r="A271">
        <v>57</v>
      </c>
      <c r="B271" s="70">
        <f t="shared" si="9"/>
        <v>4390.205143286143</v>
      </c>
      <c r="C271" s="70">
        <f>A271*Sheet1!D29</f>
        <v>684</v>
      </c>
      <c r="E271" s="70">
        <f t="shared" si="10"/>
        <v>3706.205143286143</v>
      </c>
      <c r="O271" s="70">
        <f>Sheet1!F65</f>
        <v>1.140721804643319</v>
      </c>
    </row>
    <row r="272" spans="1:15" ht="12.75">
      <c r="A272">
        <v>58</v>
      </c>
      <c r="B272" s="70">
        <f t="shared" si="9"/>
        <v>4533.388150820125</v>
      </c>
      <c r="C272" s="70">
        <f>A272*Sheet1!D29</f>
        <v>696</v>
      </c>
      <c r="E272" s="70">
        <f t="shared" si="10"/>
        <v>3837.388150820125</v>
      </c>
      <c r="O272" s="70">
        <f>Sheet1!F65</f>
        <v>1.140721804643319</v>
      </c>
    </row>
    <row r="273" spans="1:15" ht="12.75">
      <c r="A273">
        <v>59</v>
      </c>
      <c r="B273" s="70">
        <f t="shared" si="9"/>
        <v>4678.852601963394</v>
      </c>
      <c r="C273" s="70">
        <f>A273*Sheet1!D29</f>
        <v>708</v>
      </c>
      <c r="E273" s="70">
        <f t="shared" si="10"/>
        <v>3970.852601963393</v>
      </c>
      <c r="O273" s="70">
        <f>Sheet1!F65</f>
        <v>1.140721804643319</v>
      </c>
    </row>
    <row r="274" spans="1:15" ht="12.75">
      <c r="A274">
        <v>60</v>
      </c>
      <c r="B274" s="70">
        <f t="shared" si="9"/>
        <v>4826.598496715948</v>
      </c>
      <c r="C274" s="70">
        <f>A274*Sheet1!D29</f>
        <v>720</v>
      </c>
      <c r="E274" s="70">
        <f t="shared" si="10"/>
        <v>4106.598496715948</v>
      </c>
      <c r="O274" s="70">
        <f>Sheet1!F65</f>
        <v>1.140721804643319</v>
      </c>
    </row>
    <row r="275" spans="1:15" ht="12.75">
      <c r="A275">
        <v>61</v>
      </c>
      <c r="B275" s="70">
        <f t="shared" si="9"/>
        <v>4976.62583507779</v>
      </c>
      <c r="C275" s="70">
        <f>A275*Sheet1!D29</f>
        <v>732</v>
      </c>
      <c r="E275" s="70">
        <f t="shared" si="10"/>
        <v>4244.62583507779</v>
      </c>
      <c r="O275" s="70">
        <f>Sheet1!F65</f>
        <v>1.140721804643319</v>
      </c>
    </row>
    <row r="276" spans="1:15" ht="12.75">
      <c r="A276">
        <v>62</v>
      </c>
      <c r="B276" s="70">
        <f t="shared" si="9"/>
        <v>5128.934617048918</v>
      </c>
      <c r="C276" s="70">
        <f>A276*Sheet1!D29</f>
        <v>744</v>
      </c>
      <c r="E276" s="70">
        <f t="shared" si="10"/>
        <v>4384.934617048918</v>
      </c>
      <c r="O276" s="70">
        <f>Sheet1!F65</f>
        <v>1.140721804643319</v>
      </c>
    </row>
    <row r="277" spans="1:15" ht="12.75">
      <c r="A277">
        <v>63</v>
      </c>
      <c r="B277" s="70">
        <f t="shared" si="9"/>
        <v>5283.524842629333</v>
      </c>
      <c r="C277" s="70">
        <f>A277*Sheet1!D29</f>
        <v>756</v>
      </c>
      <c r="E277" s="70">
        <f t="shared" si="10"/>
        <v>4527.524842629333</v>
      </c>
      <c r="O277" s="70">
        <f>Sheet1!F65</f>
        <v>1.140721804643319</v>
      </c>
    </row>
    <row r="278" spans="1:15" ht="12.75">
      <c r="A278">
        <v>64</v>
      </c>
      <c r="B278" s="70">
        <f t="shared" si="9"/>
        <v>5440.3965118190345</v>
      </c>
      <c r="C278" s="70">
        <f>A278*Sheet1!D29</f>
        <v>768</v>
      </c>
      <c r="E278" s="70">
        <f t="shared" si="10"/>
        <v>4672.3965118190345</v>
      </c>
      <c r="O278" s="70">
        <f>Sheet1!F65</f>
        <v>1.140721804643319</v>
      </c>
    </row>
    <row r="279" spans="1:15" ht="12.75">
      <c r="A279">
        <v>65</v>
      </c>
      <c r="B279" s="70">
        <f t="shared" si="9"/>
        <v>5599.549624618023</v>
      </c>
      <c r="C279" s="70">
        <f>A279*Sheet1!D29</f>
        <v>780</v>
      </c>
      <c r="E279" s="70">
        <f t="shared" si="10"/>
        <v>4819.549624618023</v>
      </c>
      <c r="O279" s="70">
        <f>Sheet1!F65</f>
        <v>1.140721804643319</v>
      </c>
    </row>
    <row r="280" spans="1:15" ht="12.75">
      <c r="A280">
        <v>66</v>
      </c>
      <c r="B280" s="70">
        <f t="shared" si="9"/>
        <v>5760.984181026297</v>
      </c>
      <c r="C280" s="70">
        <f>A280*Sheet1!D29</f>
        <v>792</v>
      </c>
      <c r="E280" s="70">
        <f t="shared" si="10"/>
        <v>4968.984181026297</v>
      </c>
      <c r="O280" s="70">
        <f>Sheet1!F65</f>
        <v>1.140721804643319</v>
      </c>
    </row>
    <row r="281" spans="1:15" ht="12.75">
      <c r="A281">
        <v>67</v>
      </c>
      <c r="B281" s="70">
        <f t="shared" si="9"/>
        <v>5924.700181043859</v>
      </c>
      <c r="C281" s="70">
        <f>A281*Sheet1!D29</f>
        <v>804</v>
      </c>
      <c r="E281" s="70">
        <f t="shared" si="10"/>
        <v>5120.700181043859</v>
      </c>
      <c r="O281" s="70">
        <f>Sheet1!F65</f>
        <v>1.140721804643319</v>
      </c>
    </row>
    <row r="282" spans="1:15" ht="12.75">
      <c r="A282">
        <v>68</v>
      </c>
      <c r="B282" s="70">
        <f t="shared" si="9"/>
        <v>6090.697624670707</v>
      </c>
      <c r="C282" s="70">
        <f>A282*Sheet1!D29</f>
        <v>816</v>
      </c>
      <c r="E282" s="70">
        <f t="shared" si="10"/>
        <v>5274.697624670707</v>
      </c>
      <c r="O282" s="70">
        <f>Sheet1!F65</f>
        <v>1.140721804643319</v>
      </c>
    </row>
    <row r="283" spans="1:15" ht="12.75">
      <c r="A283">
        <v>69</v>
      </c>
      <c r="B283" s="70">
        <f t="shared" si="9"/>
        <v>6258.976511906842</v>
      </c>
      <c r="C283" s="70">
        <f>A283*Sheet1!D29</f>
        <v>828</v>
      </c>
      <c r="E283" s="70">
        <f t="shared" si="10"/>
        <v>5430.976511906842</v>
      </c>
      <c r="O283" s="70">
        <f>Sheet1!F65</f>
        <v>1.140721804643319</v>
      </c>
    </row>
    <row r="284" spans="1:15" ht="12.75">
      <c r="A284">
        <v>70</v>
      </c>
      <c r="B284" s="70">
        <f t="shared" si="9"/>
        <v>6429.536842752263</v>
      </c>
      <c r="C284" s="70">
        <f>A284*Sheet1!D29</f>
        <v>840</v>
      </c>
      <c r="E284" s="70">
        <f t="shared" si="10"/>
        <v>5589.536842752263</v>
      </c>
      <c r="O284" s="70">
        <f>Sheet1!F65</f>
        <v>1.140721804643319</v>
      </c>
    </row>
    <row r="285" spans="1:15" ht="12.75">
      <c r="A285">
        <v>71</v>
      </c>
      <c r="B285" s="70">
        <f t="shared" si="9"/>
        <v>6602.378617206971</v>
      </c>
      <c r="C285" s="70">
        <f>A285*Sheet1!D29</f>
        <v>852</v>
      </c>
      <c r="E285" s="70">
        <f t="shared" si="10"/>
        <v>5750.378617206971</v>
      </c>
      <c r="O285" s="70">
        <f>Sheet1!F65</f>
        <v>1.140721804643319</v>
      </c>
    </row>
    <row r="286" spans="1:15" ht="12.75">
      <c r="A286">
        <v>72</v>
      </c>
      <c r="B286" s="70">
        <f t="shared" si="9"/>
        <v>6777.501835270966</v>
      </c>
      <c r="C286" s="70">
        <f>A286*Sheet1!D29</f>
        <v>864</v>
      </c>
      <c r="E286" s="70">
        <f t="shared" si="10"/>
        <v>5913.501835270966</v>
      </c>
      <c r="O286" s="70">
        <f>Sheet1!F65</f>
        <v>1.140721804643319</v>
      </c>
    </row>
    <row r="287" spans="1:15" ht="12.75">
      <c r="A287">
        <v>73</v>
      </c>
      <c r="B287" s="70">
        <f t="shared" si="9"/>
        <v>6954.906496944247</v>
      </c>
      <c r="C287" s="70">
        <f>A287*Sheet1!D29</f>
        <v>876</v>
      </c>
      <c r="E287" s="70">
        <f t="shared" si="10"/>
        <v>6078.906496944247</v>
      </c>
      <c r="O287" s="70">
        <f>Sheet1!F65</f>
        <v>1.140721804643319</v>
      </c>
    </row>
    <row r="288" spans="1:15" ht="12.75">
      <c r="A288">
        <v>74</v>
      </c>
      <c r="B288" s="70">
        <f t="shared" si="9"/>
        <v>7134.592602226815</v>
      </c>
      <c r="C288" s="70">
        <f>A288*Sheet1!D29</f>
        <v>888</v>
      </c>
      <c r="E288" s="70">
        <f t="shared" si="10"/>
        <v>6246.592602226815</v>
      </c>
      <c r="O288" s="70">
        <f>Sheet1!F65</f>
        <v>1.140721804643319</v>
      </c>
    </row>
    <row r="289" spans="1:15" ht="12.75">
      <c r="A289">
        <v>75</v>
      </c>
      <c r="B289" s="70">
        <f t="shared" si="9"/>
        <v>7316.560151118669</v>
      </c>
      <c r="C289" s="70">
        <f>A289*Sheet1!D29</f>
        <v>900</v>
      </c>
      <c r="E289" s="70">
        <f t="shared" si="10"/>
        <v>6416.560151118669</v>
      </c>
      <c r="O289" s="70">
        <f>Sheet1!F65</f>
        <v>1.140721804643319</v>
      </c>
    </row>
    <row r="290" spans="1:15" ht="12.75">
      <c r="A290">
        <v>76</v>
      </c>
      <c r="B290" s="70">
        <f t="shared" si="9"/>
        <v>7500.80914361981</v>
      </c>
      <c r="C290" s="70">
        <f>A290*Sheet1!D29</f>
        <v>912</v>
      </c>
      <c r="E290" s="70">
        <f t="shared" si="10"/>
        <v>6588.80914361981</v>
      </c>
      <c r="O290" s="70">
        <f>Sheet1!F65</f>
        <v>1.140721804643319</v>
      </c>
    </row>
    <row r="291" spans="1:15" ht="12.75">
      <c r="A291">
        <v>77</v>
      </c>
      <c r="B291" s="70">
        <f t="shared" si="9"/>
        <v>7687.339579730238</v>
      </c>
      <c r="C291" s="70">
        <f>A291*Sheet1!D29</f>
        <v>924</v>
      </c>
      <c r="E291" s="70">
        <f t="shared" si="10"/>
        <v>6763.339579730238</v>
      </c>
      <c r="O291" s="70">
        <f>Sheet1!F65</f>
        <v>1.140721804643319</v>
      </c>
    </row>
    <row r="292" spans="1:15" ht="12.75">
      <c r="A292">
        <v>78</v>
      </c>
      <c r="B292" s="70">
        <f t="shared" si="9"/>
        <v>7876.151459449952</v>
      </c>
      <c r="C292" s="70">
        <f>A292*Sheet1!D29</f>
        <v>936</v>
      </c>
      <c r="E292" s="70">
        <f t="shared" si="10"/>
        <v>6940.151459449952</v>
      </c>
      <c r="O292" s="70">
        <f>Sheet1!F65</f>
        <v>1.140721804643319</v>
      </c>
    </row>
    <row r="293" spans="1:15" ht="12.75">
      <c r="A293">
        <v>79</v>
      </c>
      <c r="B293" s="70">
        <f t="shared" si="9"/>
        <v>8067.244782778954</v>
      </c>
      <c r="C293" s="70">
        <f>A293*Sheet1!D29</f>
        <v>948</v>
      </c>
      <c r="E293" s="70">
        <f t="shared" si="10"/>
        <v>7119.244782778954</v>
      </c>
      <c r="O293" s="70">
        <f>Sheet1!F65</f>
        <v>1.140721804643319</v>
      </c>
    </row>
    <row r="294" spans="1:15" ht="12.75">
      <c r="A294">
        <v>80</v>
      </c>
      <c r="B294" s="70">
        <f t="shared" si="9"/>
        <v>8260.619549717241</v>
      </c>
      <c r="C294" s="70">
        <f>A294*Sheet1!D29</f>
        <v>960</v>
      </c>
      <c r="E294" s="70">
        <f t="shared" si="10"/>
        <v>7300.619549717241</v>
      </c>
      <c r="O294" s="70">
        <f>Sheet1!F65</f>
        <v>1.140721804643319</v>
      </c>
    </row>
    <row r="295" spans="1:15" ht="12.75">
      <c r="A295">
        <v>81</v>
      </c>
      <c r="B295" s="70">
        <f t="shared" si="9"/>
        <v>8456.275760264816</v>
      </c>
      <c r="C295" s="70">
        <f>A295*Sheet1!D29</f>
        <v>972</v>
      </c>
      <c r="E295" s="70">
        <f t="shared" si="10"/>
        <v>7484.275760264815</v>
      </c>
      <c r="O295" s="70">
        <f>Sheet1!F65</f>
        <v>1.140721804643319</v>
      </c>
    </row>
    <row r="296" spans="1:15" ht="12.75">
      <c r="A296">
        <v>82</v>
      </c>
      <c r="B296" s="70">
        <f t="shared" si="9"/>
        <v>8654.213414421676</v>
      </c>
      <c r="C296" s="70">
        <f>A296*Sheet1!D29</f>
        <v>984</v>
      </c>
      <c r="E296" s="70">
        <f t="shared" si="10"/>
        <v>7670.213414421677</v>
      </c>
      <c r="O296" s="70">
        <f>Sheet1!F65</f>
        <v>1.140721804643319</v>
      </c>
    </row>
    <row r="297" spans="1:15" ht="12.75">
      <c r="A297">
        <v>83</v>
      </c>
      <c r="B297" s="70">
        <f t="shared" si="9"/>
        <v>8854.432512187825</v>
      </c>
      <c r="C297" s="70">
        <f>A297*Sheet1!D29</f>
        <v>996</v>
      </c>
      <c r="E297" s="70">
        <f t="shared" si="10"/>
        <v>7858.432512187825</v>
      </c>
      <c r="O297" s="70">
        <f>Sheet1!F65</f>
        <v>1.140721804643319</v>
      </c>
    </row>
    <row r="298" spans="1:15" ht="12.75">
      <c r="A298">
        <v>84</v>
      </c>
      <c r="B298" s="70">
        <f t="shared" si="9"/>
        <v>9056.933053563258</v>
      </c>
      <c r="C298" s="70">
        <f>A298*Sheet1!D29</f>
        <v>1008</v>
      </c>
      <c r="E298" s="70">
        <f t="shared" si="10"/>
        <v>8048.933053563259</v>
      </c>
      <c r="O298" s="70">
        <f>Sheet1!F65</f>
        <v>1.140721804643319</v>
      </c>
    </row>
    <row r="299" spans="1:15" ht="12.75">
      <c r="A299">
        <v>85</v>
      </c>
      <c r="B299" s="70">
        <f t="shared" si="9"/>
        <v>9261.71503854798</v>
      </c>
      <c r="C299" s="70">
        <f>A299*Sheet1!D29</f>
        <v>1020</v>
      </c>
      <c r="E299" s="70">
        <f t="shared" si="10"/>
        <v>8241.71503854798</v>
      </c>
      <c r="O299" s="70">
        <f>Sheet1!F65</f>
        <v>1.140721804643319</v>
      </c>
    </row>
    <row r="300" spans="1:15" ht="12.75">
      <c r="A300">
        <v>86</v>
      </c>
      <c r="B300" s="70">
        <f t="shared" si="9"/>
        <v>9468.778467141987</v>
      </c>
      <c r="C300" s="70">
        <f>A300*Sheet1!D29</f>
        <v>1032</v>
      </c>
      <c r="E300" s="70">
        <f t="shared" si="10"/>
        <v>8436.778467141987</v>
      </c>
      <c r="O300" s="70">
        <f>Sheet1!F65</f>
        <v>1.140721804643319</v>
      </c>
    </row>
    <row r="301" spans="1:15" ht="12.75">
      <c r="A301">
        <v>87</v>
      </c>
      <c r="B301" s="70">
        <f t="shared" si="9"/>
        <v>9678.12333934528</v>
      </c>
      <c r="C301" s="70">
        <f>A301*Sheet1!D29</f>
        <v>1044</v>
      </c>
      <c r="E301" s="70">
        <f t="shared" si="10"/>
        <v>8634.12333934528</v>
      </c>
      <c r="O301" s="70">
        <f>Sheet1!F65</f>
        <v>1.140721804643319</v>
      </c>
    </row>
    <row r="302" spans="1:15" ht="12.75">
      <c r="A302">
        <v>88</v>
      </c>
      <c r="B302" s="70">
        <f t="shared" si="9"/>
        <v>9889.749655157862</v>
      </c>
      <c r="C302" s="70">
        <f>A302*Sheet1!D29</f>
        <v>1056</v>
      </c>
      <c r="E302" s="70">
        <f t="shared" si="10"/>
        <v>8833.749655157862</v>
      </c>
      <c r="O302" s="70">
        <f>Sheet1!F65</f>
        <v>1.140721804643319</v>
      </c>
    </row>
    <row r="303" spans="1:15" ht="12.75">
      <c r="A303">
        <v>89</v>
      </c>
      <c r="B303" s="70">
        <f t="shared" si="9"/>
        <v>10103.65741457973</v>
      </c>
      <c r="C303" s="70">
        <f>A303*Sheet1!D29</f>
        <v>1068</v>
      </c>
      <c r="E303" s="70">
        <f t="shared" si="10"/>
        <v>9035.65741457973</v>
      </c>
      <c r="O303" s="70">
        <f>Sheet1!F65</f>
        <v>1.140721804643319</v>
      </c>
    </row>
    <row r="304" spans="1:15" ht="12.75">
      <c r="A304">
        <v>90</v>
      </c>
      <c r="B304" s="70">
        <f t="shared" si="9"/>
        <v>10319.846617610883</v>
      </c>
      <c r="C304" s="70">
        <f>A304*Sheet1!D29</f>
        <v>1080</v>
      </c>
      <c r="E304" s="70">
        <f t="shared" si="10"/>
        <v>9239.846617610883</v>
      </c>
      <c r="O304" s="70">
        <f>Sheet1!F65</f>
        <v>1.140721804643319</v>
      </c>
    </row>
    <row r="305" spans="1:15" ht="12.75">
      <c r="A305">
        <v>91</v>
      </c>
      <c r="B305" s="70">
        <f t="shared" si="9"/>
        <v>10538.317264251324</v>
      </c>
      <c r="C305" s="70">
        <f>A305*Sheet1!D29</f>
        <v>1092</v>
      </c>
      <c r="E305" s="70">
        <f t="shared" si="10"/>
        <v>9446.317264251324</v>
      </c>
      <c r="O305" s="70">
        <f>Sheet1!F65</f>
        <v>1.140721804643319</v>
      </c>
    </row>
    <row r="306" spans="1:15" ht="12.75">
      <c r="A306">
        <v>92</v>
      </c>
      <c r="B306" s="70">
        <f t="shared" si="9"/>
        <v>10759.06935450105</v>
      </c>
      <c r="C306" s="70">
        <f>A306*Sheet1!D29</f>
        <v>1104</v>
      </c>
      <c r="E306" s="70">
        <f t="shared" si="10"/>
        <v>9655.06935450105</v>
      </c>
      <c r="O306" s="70">
        <f>Sheet1!F65</f>
        <v>1.140721804643319</v>
      </c>
    </row>
    <row r="307" spans="1:15" ht="12.75">
      <c r="A307">
        <v>93</v>
      </c>
      <c r="B307" s="70">
        <f t="shared" si="9"/>
        <v>10982.102888360067</v>
      </c>
      <c r="C307" s="70">
        <f>A307*Sheet1!D29</f>
        <v>1116</v>
      </c>
      <c r="E307" s="70">
        <f t="shared" si="10"/>
        <v>9866.102888360067</v>
      </c>
      <c r="O307" s="70">
        <f>Sheet1!F65</f>
        <v>1.140721804643319</v>
      </c>
    </row>
    <row r="308" spans="1:15" ht="12.75">
      <c r="A308">
        <v>94</v>
      </c>
      <c r="B308" s="70">
        <f t="shared" si="9"/>
        <v>11207.417865828367</v>
      </c>
      <c r="C308" s="70">
        <f>A308*Sheet1!D29</f>
        <v>1128</v>
      </c>
      <c r="E308" s="70">
        <f t="shared" si="10"/>
        <v>10079.417865828367</v>
      </c>
      <c r="O308" s="70">
        <f>Sheet1!F65</f>
        <v>1.140721804643319</v>
      </c>
    </row>
    <row r="309" spans="1:15" ht="12.75">
      <c r="A309">
        <v>95</v>
      </c>
      <c r="B309" s="70">
        <f t="shared" si="9"/>
        <v>11435.014286905953</v>
      </c>
      <c r="C309" s="70">
        <f>A309*Sheet1!D29</f>
        <v>1140</v>
      </c>
      <c r="E309" s="70">
        <f t="shared" si="10"/>
        <v>10295.014286905953</v>
      </c>
      <c r="O309" s="70">
        <f>Sheet1!F65</f>
        <v>1.140721804643319</v>
      </c>
    </row>
    <row r="310" spans="1:15" ht="12.75">
      <c r="A310">
        <v>96</v>
      </c>
      <c r="B310" s="70">
        <f t="shared" si="9"/>
        <v>11664.892151592827</v>
      </c>
      <c r="C310" s="70">
        <f>A310*Sheet1!D29</f>
        <v>1152</v>
      </c>
      <c r="E310" s="70">
        <f t="shared" si="10"/>
        <v>10512.892151592827</v>
      </c>
      <c r="O310" s="70">
        <f>Sheet1!F65</f>
        <v>1.140721804643319</v>
      </c>
    </row>
    <row r="311" spans="1:15" ht="12.75">
      <c r="A311">
        <v>97</v>
      </c>
      <c r="B311" s="70">
        <f t="shared" si="9"/>
        <v>11897.051459888988</v>
      </c>
      <c r="C311" s="70">
        <f>A311*Sheet1!D29</f>
        <v>1164</v>
      </c>
      <c r="E311" s="70">
        <f t="shared" si="10"/>
        <v>10733.051459888988</v>
      </c>
      <c r="O311" s="70">
        <f>Sheet1!F65</f>
        <v>1.140721804643319</v>
      </c>
    </row>
    <row r="312" spans="1:15" ht="12.75">
      <c r="A312">
        <v>98</v>
      </c>
      <c r="B312" s="70">
        <f t="shared" si="9"/>
        <v>12131.492211794435</v>
      </c>
      <c r="C312" s="70">
        <f>A312*Sheet1!D29</f>
        <v>1176</v>
      </c>
      <c r="E312" s="70">
        <f t="shared" si="10"/>
        <v>10955.492211794435</v>
      </c>
      <c r="O312" s="70">
        <f>Sheet1!F65</f>
        <v>1.140721804643319</v>
      </c>
    </row>
    <row r="313" spans="1:15" ht="12.75">
      <c r="A313">
        <v>99</v>
      </c>
      <c r="B313" s="70">
        <f t="shared" si="9"/>
        <v>12368.21440730917</v>
      </c>
      <c r="C313" s="70">
        <f>A313*Sheet1!D29</f>
        <v>1188</v>
      </c>
      <c r="E313" s="70">
        <f t="shared" si="10"/>
        <v>11180.21440730917</v>
      </c>
      <c r="O313" s="70">
        <f>Sheet1!F65</f>
        <v>1.140721804643319</v>
      </c>
    </row>
    <row r="314" spans="1:15" ht="12.75">
      <c r="A314">
        <v>100</v>
      </c>
      <c r="B314" s="70">
        <f t="shared" si="9"/>
        <v>12607.21804643319</v>
      </c>
      <c r="C314" s="70">
        <f>A314*Sheet1!D29</f>
        <v>1200</v>
      </c>
      <c r="E314" s="70">
        <f t="shared" si="10"/>
        <v>11407.21804643319</v>
      </c>
      <c r="O314" s="70">
        <f>Sheet1!F65</f>
        <v>1.140721804643319</v>
      </c>
    </row>
    <row r="315" spans="1:15" ht="12.75">
      <c r="A315">
        <v>105</v>
      </c>
      <c r="B315" s="70">
        <f t="shared" si="9"/>
        <v>13836.45789619259</v>
      </c>
      <c r="C315" s="70">
        <f>A315*Sheet1!D29</f>
        <v>1260</v>
      </c>
      <c r="E315" s="70">
        <f t="shared" si="10"/>
        <v>12576.45789619259</v>
      </c>
      <c r="O315" s="70">
        <f>Sheet1!F65</f>
        <v>1.140721804643319</v>
      </c>
    </row>
    <row r="316" spans="1:15" ht="12.75">
      <c r="A316">
        <v>110</v>
      </c>
      <c r="B316" s="70">
        <f t="shared" si="9"/>
        <v>15122.73383618416</v>
      </c>
      <c r="C316" s="70">
        <f>A316*Sheet1!D29</f>
        <v>1320</v>
      </c>
      <c r="E316" s="70">
        <f t="shared" si="10"/>
        <v>13802.73383618416</v>
      </c>
      <c r="O316" s="70">
        <f>Sheet1!F65</f>
        <v>1.140721804643319</v>
      </c>
    </row>
    <row r="317" spans="1:15" ht="12.75">
      <c r="A317">
        <v>115</v>
      </c>
      <c r="B317" s="70">
        <f t="shared" si="9"/>
        <v>16466.04586640789</v>
      </c>
      <c r="C317" s="70">
        <f>A317*Sheet1!D29</f>
        <v>1380</v>
      </c>
      <c r="E317" s="70">
        <f t="shared" si="10"/>
        <v>15086.045866407892</v>
      </c>
      <c r="O317" s="70">
        <f>Sheet1!F65</f>
        <v>1.140721804643319</v>
      </c>
    </row>
    <row r="318" spans="1:15" ht="12.75">
      <c r="A318">
        <v>120</v>
      </c>
      <c r="B318" s="70">
        <f t="shared" si="9"/>
        <v>17866.393986863794</v>
      </c>
      <c r="C318" s="70">
        <f>A318*Sheet1!D29</f>
        <v>1440</v>
      </c>
      <c r="E318" s="70">
        <f t="shared" si="10"/>
        <v>16426.393986863794</v>
      </c>
      <c r="O318" s="70">
        <f>Sheet1!F65</f>
        <v>1.140721804643319</v>
      </c>
    </row>
    <row r="319" spans="1:15" ht="12.75">
      <c r="A319">
        <v>125</v>
      </c>
      <c r="B319" s="70">
        <f t="shared" si="9"/>
        <v>19323.77819755186</v>
      </c>
      <c r="C319" s="70">
        <f>A319*Sheet1!D29</f>
        <v>1500</v>
      </c>
      <c r="E319" s="70">
        <f t="shared" si="10"/>
        <v>17823.77819755186</v>
      </c>
      <c r="O319" s="70">
        <f>Sheet1!F65</f>
        <v>1.140721804643319</v>
      </c>
    </row>
    <row r="320" spans="1:15" ht="12.75">
      <c r="A320">
        <v>130</v>
      </c>
      <c r="B320" s="70">
        <f t="shared" si="9"/>
        <v>20838.19849847209</v>
      </c>
      <c r="C320" s="70">
        <f>A320*Sheet1!D29</f>
        <v>1560</v>
      </c>
      <c r="E320" s="70">
        <f t="shared" si="10"/>
        <v>19278.19849847209</v>
      </c>
      <c r="O320" s="70">
        <f>Sheet1!F65</f>
        <v>1.140721804643319</v>
      </c>
    </row>
    <row r="321" spans="1:15" ht="12.75">
      <c r="A321">
        <v>135</v>
      </c>
      <c r="B321" s="70">
        <f t="shared" si="9"/>
        <v>22409.65488962449</v>
      </c>
      <c r="C321" s="70">
        <f>A321*Sheet1!D29</f>
        <v>1620</v>
      </c>
      <c r="E321" s="70">
        <f t="shared" si="10"/>
        <v>20789.65488962449</v>
      </c>
      <c r="O321" s="70">
        <f>Sheet1!F65</f>
        <v>1.140721804643319</v>
      </c>
    </row>
    <row r="322" spans="1:15" ht="12.75">
      <c r="A322">
        <v>140</v>
      </c>
      <c r="B322" s="70">
        <f t="shared" si="9"/>
        <v>24038.14737100905</v>
      </c>
      <c r="C322" s="70">
        <f>A322*Sheet1!D29</f>
        <v>1680</v>
      </c>
      <c r="E322" s="70">
        <f t="shared" si="10"/>
        <v>22358.14737100905</v>
      </c>
      <c r="O322" s="70">
        <f>Sheet1!F65</f>
        <v>1.140721804643319</v>
      </c>
    </row>
    <row r="323" spans="1:15" ht="12.75">
      <c r="A323">
        <v>145</v>
      </c>
      <c r="B323" s="70">
        <f t="shared" si="9"/>
        <v>25723.67594262578</v>
      </c>
      <c r="C323" s="70">
        <f>A323*Sheet1!D29</f>
        <v>1740</v>
      </c>
      <c r="E323" s="70">
        <f t="shared" si="10"/>
        <v>23983.67594262578</v>
      </c>
      <c r="O323" s="70">
        <f>Sheet1!F65</f>
        <v>1.140721804643319</v>
      </c>
    </row>
    <row r="324" spans="1:15" ht="12.75">
      <c r="A324">
        <v>150</v>
      </c>
      <c r="B324" s="70">
        <f t="shared" si="9"/>
        <v>27466.240604474675</v>
      </c>
      <c r="C324" s="70">
        <f>A324*Sheet1!D29</f>
        <v>1800</v>
      </c>
      <c r="E324" s="70">
        <f t="shared" si="10"/>
        <v>25666.240604474675</v>
      </c>
      <c r="O324" s="70">
        <f>Sheet1!F65</f>
        <v>1.140721804643319</v>
      </c>
    </row>
    <row r="325" spans="1:15" ht="12.75">
      <c r="A325">
        <v>155</v>
      </c>
      <c r="B325" s="70">
        <f aca="true" t="shared" si="11" ref="B325:B334">C325+E325</f>
        <v>29265.84135655574</v>
      </c>
      <c r="C325" s="70">
        <f>A325*Sheet1!D29</f>
        <v>1860</v>
      </c>
      <c r="E325" s="70">
        <f aca="true" t="shared" si="12" ref="E325:E334">(A325*A325)*O325</f>
        <v>27405.84135655574</v>
      </c>
      <c r="O325" s="70">
        <f>Sheet1!F65</f>
        <v>1.140721804643319</v>
      </c>
    </row>
    <row r="326" spans="1:15" ht="12.75">
      <c r="A326">
        <v>160</v>
      </c>
      <c r="B326" s="70">
        <f t="shared" si="11"/>
        <v>31122.478198868965</v>
      </c>
      <c r="C326" s="70">
        <f>A326*Sheet1!D29</f>
        <v>1920</v>
      </c>
      <c r="E326" s="70">
        <f t="shared" si="12"/>
        <v>29202.478198868965</v>
      </c>
      <c r="O326" s="70">
        <f>Sheet1!F65</f>
        <v>1.140721804643319</v>
      </c>
    </row>
    <row r="327" spans="1:15" ht="12.75">
      <c r="A327">
        <v>165</v>
      </c>
      <c r="B327" s="70">
        <f t="shared" si="11"/>
        <v>33036.15113141436</v>
      </c>
      <c r="C327" s="70">
        <f>A327*Sheet1!D29</f>
        <v>1980</v>
      </c>
      <c r="E327" s="70">
        <f t="shared" si="12"/>
        <v>31056.151131414357</v>
      </c>
      <c r="O327" s="70">
        <f>Sheet1!F65</f>
        <v>1.140721804643319</v>
      </c>
    </row>
    <row r="328" spans="1:15" ht="12.75">
      <c r="A328">
        <v>170</v>
      </c>
      <c r="B328" s="70">
        <f t="shared" si="11"/>
        <v>35006.86015419192</v>
      </c>
      <c r="C328" s="70">
        <f>A328*Sheet1!D29</f>
        <v>2040</v>
      </c>
      <c r="E328" s="70">
        <f t="shared" si="12"/>
        <v>32966.86015419192</v>
      </c>
      <c r="O328" s="70">
        <f>Sheet1!F65</f>
        <v>1.140721804643319</v>
      </c>
    </row>
    <row r="329" spans="1:15" ht="12.75">
      <c r="A329">
        <v>175</v>
      </c>
      <c r="B329" s="70">
        <f t="shared" si="11"/>
        <v>37034.605267201645</v>
      </c>
      <c r="C329" s="70">
        <f>A329*Sheet1!D29</f>
        <v>2100</v>
      </c>
      <c r="E329" s="70">
        <f t="shared" si="12"/>
        <v>34934.605267201645</v>
      </c>
      <c r="O329" s="70">
        <f>Sheet1!F65</f>
        <v>1.140721804643319</v>
      </c>
    </row>
    <row r="330" spans="1:15" ht="12.75">
      <c r="A330">
        <v>180</v>
      </c>
      <c r="B330" s="70">
        <f t="shared" si="11"/>
        <v>39119.38647044353</v>
      </c>
      <c r="C330" s="70">
        <f>A330*Sheet1!D29</f>
        <v>2160</v>
      </c>
      <c r="E330" s="70">
        <f t="shared" si="12"/>
        <v>36959.38647044353</v>
      </c>
      <c r="O330" s="70">
        <f>Sheet1!F65</f>
        <v>1.140721804643319</v>
      </c>
    </row>
    <row r="331" spans="1:15" ht="12.75">
      <c r="A331">
        <v>185</v>
      </c>
      <c r="B331" s="70">
        <f t="shared" si="11"/>
        <v>41261.20376391759</v>
      </c>
      <c r="C331" s="70">
        <f>A331*Sheet1!D29</f>
        <v>2220</v>
      </c>
      <c r="E331" s="70">
        <f t="shared" si="12"/>
        <v>39041.20376391759</v>
      </c>
      <c r="O331" s="70">
        <f>Sheet1!F65</f>
        <v>1.140721804643319</v>
      </c>
    </row>
    <row r="332" spans="1:15" ht="12.75">
      <c r="A332">
        <v>190</v>
      </c>
      <c r="B332" s="70">
        <f t="shared" si="11"/>
        <v>43460.05714762381</v>
      </c>
      <c r="C332" s="70">
        <f>A332*Sheet1!D29</f>
        <v>2280</v>
      </c>
      <c r="E332" s="70">
        <f t="shared" si="12"/>
        <v>41180.05714762381</v>
      </c>
      <c r="O332" s="70">
        <f>Sheet1!F65</f>
        <v>1.140721804643319</v>
      </c>
    </row>
    <row r="333" spans="1:15" ht="12.75">
      <c r="A333">
        <v>195</v>
      </c>
      <c r="B333" s="70">
        <f t="shared" si="11"/>
        <v>45715.9466215622</v>
      </c>
      <c r="C333" s="70">
        <f>A333*Sheet1!D29</f>
        <v>2340</v>
      </c>
      <c r="E333" s="70">
        <f t="shared" si="12"/>
        <v>43375.9466215622</v>
      </c>
      <c r="O333" s="70">
        <f>Sheet1!F65</f>
        <v>1.140721804643319</v>
      </c>
    </row>
    <row r="334" spans="1:15" ht="12.75">
      <c r="A334">
        <v>200</v>
      </c>
      <c r="B334" s="70">
        <f t="shared" si="11"/>
        <v>48028.87218573276</v>
      </c>
      <c r="C334" s="70">
        <f>A334*Sheet1!D29</f>
        <v>2400</v>
      </c>
      <c r="E334" s="70">
        <f t="shared" si="12"/>
        <v>45628.87218573276</v>
      </c>
      <c r="O334" s="70">
        <f>Sheet1!F65</f>
        <v>1.140721804643319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workbookViewId="0" topLeftCell="A1">
      <selection activeCell="J11" sqref="J11"/>
    </sheetView>
  </sheetViews>
  <sheetFormatPr defaultColWidth="11.421875" defaultRowHeight="12.75"/>
  <cols>
    <col min="2" max="2" width="22.57421875" style="0" customWidth="1"/>
    <col min="9" max="9" width="13.421875" style="0" customWidth="1"/>
    <col min="11" max="11" width="14.140625" style="0" customWidth="1"/>
    <col min="15" max="15" width="11.421875" style="7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O3" s="70" t="s">
        <v>126</v>
      </c>
    </row>
    <row r="5" spans="1:16" ht="12.75">
      <c r="A5">
        <v>0.1</v>
      </c>
      <c r="B5" s="70">
        <f aca="true" t="shared" si="0" ref="B5:B68">C5+E5</f>
        <v>1.2065869551151414</v>
      </c>
      <c r="C5" s="70">
        <f>A5*Sheet1!D29</f>
        <v>1.2000000000000002</v>
      </c>
      <c r="E5" s="70">
        <f aca="true" t="shared" si="1" ref="E5:E68">(A5*A5)*O5</f>
        <v>0.00658695511514127</v>
      </c>
      <c r="I5" s="113"/>
      <c r="O5" s="113">
        <f>Sheet1!F67</f>
        <v>0.6586955115141269</v>
      </c>
      <c r="P5" s="113"/>
    </row>
    <row r="6" spans="1:15" ht="12.75">
      <c r="A6">
        <v>0.2</v>
      </c>
      <c r="B6" s="70">
        <f t="shared" si="0"/>
        <v>2.4263478204605655</v>
      </c>
      <c r="C6" s="70">
        <f>A6*Sheet1!D29</f>
        <v>2.4000000000000004</v>
      </c>
      <c r="E6" s="70">
        <f t="shared" si="1"/>
        <v>0.02634782046056508</v>
      </c>
      <c r="I6" s="113"/>
      <c r="O6" s="113">
        <f>Sheet1!F67</f>
        <v>0.6586955115141269</v>
      </c>
    </row>
    <row r="7" spans="1:15" ht="12.75">
      <c r="A7">
        <v>0.3</v>
      </c>
      <c r="B7" s="70">
        <f t="shared" si="0"/>
        <v>3.659282596036271</v>
      </c>
      <c r="C7" s="70">
        <f>A7*Sheet1!D29</f>
        <v>3.5999999999999996</v>
      </c>
      <c r="E7" s="70">
        <f t="shared" si="1"/>
        <v>0.059282596036271416</v>
      </c>
      <c r="H7">
        <v>2</v>
      </c>
      <c r="I7" s="113">
        <f>(0.5*Sheet1!D73*(3.141593*((Sheet1!D7/2)*(Sheet1!D7/2)))*(H7*H7*H7)*(Sheet1!D74/100))</f>
        <v>1.3910973804</v>
      </c>
      <c r="J7" s="70">
        <f>VLOOKUP(I7,B5:C334,2,TRUE)</f>
        <v>1.2000000000000002</v>
      </c>
      <c r="K7" s="70">
        <f>J7/Sheet1!D29*Sheet1!D75</f>
        <v>0.14</v>
      </c>
      <c r="L7" s="70">
        <f aca="true" t="shared" si="2" ref="L7:L27">J7-K7</f>
        <v>1.06</v>
      </c>
      <c r="O7" s="113">
        <f>Sheet1!F67</f>
        <v>0.6586955115141269</v>
      </c>
    </row>
    <row r="8" spans="1:15" ht="12.75">
      <c r="A8">
        <v>0.4</v>
      </c>
      <c r="B8" s="70">
        <f t="shared" si="0"/>
        <v>4.905391281842261</v>
      </c>
      <c r="C8" s="70">
        <f>A8*Sheet1!D29</f>
        <v>4.800000000000001</v>
      </c>
      <c r="E8" s="70">
        <f t="shared" si="1"/>
        <v>0.10539128184226032</v>
      </c>
      <c r="H8">
        <v>2.5</v>
      </c>
      <c r="I8" s="113">
        <f>(0.5*Sheet1!D73*(3.141593*((Sheet1!D7/2)*(Sheet1!D7/2)))*(H8*H8*H8)*(Sheet1!D74/100))</f>
        <v>2.71698707109375</v>
      </c>
      <c r="J8" s="70">
        <f>VLOOKUP(I8,B5:C334,2,TRUE)</f>
        <v>2.4000000000000004</v>
      </c>
      <c r="K8" s="70">
        <f>J8/Sheet1!D29*Sheet1!D75</f>
        <v>0.28</v>
      </c>
      <c r="L8" s="70">
        <f t="shared" si="2"/>
        <v>2.12</v>
      </c>
      <c r="O8" s="113">
        <f>Sheet1!F67</f>
        <v>0.6586955115141269</v>
      </c>
    </row>
    <row r="9" spans="1:15" ht="12.75">
      <c r="A9">
        <v>0.5</v>
      </c>
      <c r="B9" s="70">
        <f t="shared" si="0"/>
        <v>6.164673877878531</v>
      </c>
      <c r="C9" s="70">
        <f>A9*Sheet1!D29</f>
        <v>6</v>
      </c>
      <c r="E9" s="70">
        <f t="shared" si="1"/>
        <v>0.16467387787853172</v>
      </c>
      <c r="H9">
        <v>3</v>
      </c>
      <c r="I9" s="113">
        <f>(0.5*Sheet1!D73*(3.141593*((Sheet1!D7/2)*(Sheet1!D7/2)))*(H9*H9*H9)*(Sheet1!D74/100))</f>
        <v>4.69495365885</v>
      </c>
      <c r="J9" s="70">
        <f>VLOOKUP(I9,B5:C334,2,TRUE)</f>
        <v>3.5999999999999996</v>
      </c>
      <c r="K9" s="70">
        <f>J9/Sheet1!D29*Sheet1!D75</f>
        <v>0.42</v>
      </c>
      <c r="L9" s="70">
        <f t="shared" si="2"/>
        <v>3.1799999999999997</v>
      </c>
      <c r="O9" s="113">
        <f>Sheet1!F67</f>
        <v>0.6586955115141269</v>
      </c>
    </row>
    <row r="10" spans="1:15" ht="12.75">
      <c r="A10">
        <v>0.6</v>
      </c>
      <c r="B10" s="70">
        <f t="shared" si="0"/>
        <v>7.437130384145085</v>
      </c>
      <c r="C10" s="70">
        <f>A10*Sheet1!D29</f>
        <v>7.199999999999999</v>
      </c>
      <c r="E10" s="70">
        <f t="shared" si="1"/>
        <v>0.23713038414508567</v>
      </c>
      <c r="H10">
        <v>3.5</v>
      </c>
      <c r="I10" s="113">
        <f>(0.5*Sheet1!D73*(3.141593*((Sheet1!D7/2)*(Sheet1!D7/2)))*(H10*H10*H10)*(Sheet1!D74/100))</f>
        <v>7.45541252308125</v>
      </c>
      <c r="J10" s="70">
        <f>VLOOKUP(I10,B5:C334,2,TRUE)</f>
        <v>7.199999999999999</v>
      </c>
      <c r="K10" s="70">
        <f>J10/Sheet1!D29*Sheet1!D75</f>
        <v>0.84</v>
      </c>
      <c r="L10" s="70">
        <f t="shared" si="2"/>
        <v>6.359999999999999</v>
      </c>
      <c r="O10" s="113">
        <f>Sheet1!F67</f>
        <v>0.6586955115141269</v>
      </c>
    </row>
    <row r="11" spans="1:15" ht="12.75">
      <c r="A11">
        <v>0.7</v>
      </c>
      <c r="B11" s="70">
        <f t="shared" si="0"/>
        <v>8.72276080064192</v>
      </c>
      <c r="C11" s="70">
        <f>A11*Sheet1!D29</f>
        <v>8.399999999999999</v>
      </c>
      <c r="E11" s="70">
        <f t="shared" si="1"/>
        <v>0.32276080064192214</v>
      </c>
      <c r="H11">
        <v>4</v>
      </c>
      <c r="I11" s="113">
        <f>(0.5*Sheet1!D73*(3.141593*((Sheet1!D7/2)*(Sheet1!D7/2)))*(H11*H11*H11)*(Sheet1!D74/100))</f>
        <v>11.1287790432</v>
      </c>
      <c r="J11" s="70">
        <f>VLOOKUP(I11,B5:C334,2,TRUE)</f>
        <v>9.600000000000001</v>
      </c>
      <c r="K11" s="70">
        <f>J11/Sheet1!D29*Sheet1!D75</f>
        <v>1.12</v>
      </c>
      <c r="L11" s="70">
        <f t="shared" si="2"/>
        <v>8.48</v>
      </c>
      <c r="O11" s="113">
        <f>Sheet1!F67</f>
        <v>0.6586955115141269</v>
      </c>
    </row>
    <row r="12" spans="1:15" ht="12.75">
      <c r="A12">
        <v>0.8</v>
      </c>
      <c r="B12" s="70">
        <f t="shared" si="0"/>
        <v>10.021565127369042</v>
      </c>
      <c r="C12" s="70">
        <f>A12*Sheet1!D29</f>
        <v>9.600000000000001</v>
      </c>
      <c r="E12" s="70">
        <f t="shared" si="1"/>
        <v>0.4215651273690413</v>
      </c>
      <c r="H12">
        <v>4.5</v>
      </c>
      <c r="I12" s="113">
        <f>(0.5*Sheet1!D73*(3.141593*((Sheet1!D7/2)*(Sheet1!D7/2)))*(H12*H12*H12)*(Sheet1!D74/100))</f>
        <v>15.84546859861875</v>
      </c>
      <c r="J12" s="70">
        <f>VLOOKUP(I12,B5:C334,2,TRUE)</f>
        <v>14.399999999999999</v>
      </c>
      <c r="K12" s="70">
        <f>J12/Sheet1!D29*Sheet1!D75</f>
        <v>1.68</v>
      </c>
      <c r="L12" s="70">
        <f t="shared" si="2"/>
        <v>12.719999999999999</v>
      </c>
      <c r="O12" s="113">
        <f>Sheet1!F67</f>
        <v>0.6586955115141269</v>
      </c>
    </row>
    <row r="13" spans="1:15" ht="12.75">
      <c r="A13">
        <v>0.9</v>
      </c>
      <c r="B13" s="70">
        <f t="shared" si="0"/>
        <v>11.333543364326443</v>
      </c>
      <c r="C13" s="70">
        <f>A13*Sheet1!D29</f>
        <v>10.8</v>
      </c>
      <c r="E13" s="70">
        <f t="shared" si="1"/>
        <v>0.5335433643264428</v>
      </c>
      <c r="H13">
        <v>5</v>
      </c>
      <c r="I13" s="113">
        <f>(0.5*Sheet1!D73*(3.141593*((Sheet1!D7/2)*(Sheet1!D7/2)))*(H13*H13*H13)*(Sheet1!D74/100))</f>
        <v>21.73589656875</v>
      </c>
      <c r="J13" s="70">
        <f>VLOOKUP(I13,B5:C334,2,TRUE)</f>
        <v>19.200000000000003</v>
      </c>
      <c r="K13" s="70">
        <f>J13/Sheet1!D29*Sheet1!D75</f>
        <v>2.24</v>
      </c>
      <c r="L13" s="70">
        <f t="shared" si="2"/>
        <v>16.96</v>
      </c>
      <c r="O13" s="113">
        <f>Sheet1!F67</f>
        <v>0.6586955115141269</v>
      </c>
    </row>
    <row r="14" spans="1:15" ht="12.75">
      <c r="A14">
        <v>1</v>
      </c>
      <c r="B14" s="70">
        <f t="shared" si="0"/>
        <v>12.658695511514127</v>
      </c>
      <c r="C14" s="70">
        <f>A14*Sheet1!D29</f>
        <v>12</v>
      </c>
      <c r="E14" s="70">
        <f t="shared" si="1"/>
        <v>0.6586955115141269</v>
      </c>
      <c r="H14">
        <v>5.5</v>
      </c>
      <c r="I14" s="113">
        <f>(0.5*Sheet1!D73*(3.141593*((Sheet1!D7/2)*(Sheet1!D7/2)))*(H14*H14*H14)*(Sheet1!D74/100))</f>
        <v>28.93047833300625</v>
      </c>
      <c r="J14" s="70">
        <f>VLOOKUP(I14,B5:C334,2,TRUE)</f>
        <v>25.200000000000003</v>
      </c>
      <c r="K14" s="70">
        <f>J14/Sheet1!D29*Sheet1!D75</f>
        <v>2.94</v>
      </c>
      <c r="L14" s="70">
        <f t="shared" si="2"/>
        <v>22.26</v>
      </c>
      <c r="O14" s="113">
        <f>Sheet1!F67</f>
        <v>0.6586955115141269</v>
      </c>
    </row>
    <row r="15" spans="1:15" ht="12.75">
      <c r="A15">
        <v>1.1</v>
      </c>
      <c r="B15" s="70">
        <f t="shared" si="0"/>
        <v>13.997021568932094</v>
      </c>
      <c r="C15" s="70">
        <f>A15*Sheet1!D29</f>
        <v>13.200000000000001</v>
      </c>
      <c r="E15" s="70">
        <f t="shared" si="1"/>
        <v>0.7970215689320936</v>
      </c>
      <c r="H15">
        <v>6</v>
      </c>
      <c r="I15" s="113">
        <f>(0.5*Sheet1!D73*(3.141593*((Sheet1!D7/2)*(Sheet1!D7/2)))*(H15*H15*H15)*(Sheet1!D74/100))</f>
        <v>37.5596292708</v>
      </c>
      <c r="J15" s="70">
        <f>VLOOKUP(I15,B5:C334,2,TRUE)</f>
        <v>32.400000000000006</v>
      </c>
      <c r="K15" s="70">
        <f>J15/Sheet1!D29*Sheet1!D75</f>
        <v>3.7800000000000007</v>
      </c>
      <c r="L15" s="70">
        <f t="shared" si="2"/>
        <v>28.620000000000005</v>
      </c>
      <c r="O15" s="113">
        <f>Sheet1!F67</f>
        <v>0.6586955115141269</v>
      </c>
    </row>
    <row r="16" spans="1:15" ht="12.75">
      <c r="A16">
        <v>1.2</v>
      </c>
      <c r="B16" s="70">
        <f t="shared" si="0"/>
        <v>15.348521536580341</v>
      </c>
      <c r="C16" s="70">
        <f>A16*Sheet1!D29</f>
        <v>14.399999999999999</v>
      </c>
      <c r="E16" s="70">
        <f t="shared" si="1"/>
        <v>0.9485215365803427</v>
      </c>
      <c r="H16">
        <v>6.5</v>
      </c>
      <c r="I16" s="113">
        <f>(0.5*Sheet1!D73*(3.141593*((Sheet1!D7/2)*(Sheet1!D7/2)))*(H16*H16*H16)*(Sheet1!D74/100))</f>
        <v>47.75376476154375</v>
      </c>
      <c r="J16" s="70">
        <f>VLOOKUP(I16,B5:C334,2,TRUE)</f>
        <v>39.599999999999994</v>
      </c>
      <c r="K16" s="70">
        <f>J16/Sheet1!D29*Sheet1!D75</f>
        <v>4.619999999999999</v>
      </c>
      <c r="L16" s="70">
        <f t="shared" si="2"/>
        <v>34.98</v>
      </c>
      <c r="O16" s="113">
        <f>Sheet1!F67</f>
        <v>0.6586955115141269</v>
      </c>
    </row>
    <row r="17" spans="1:15" ht="12.75">
      <c r="A17">
        <v>1.3</v>
      </c>
      <c r="B17" s="70">
        <f t="shared" si="0"/>
        <v>16.713195414458877</v>
      </c>
      <c r="C17" s="70">
        <f>A17*Sheet1!D29</f>
        <v>15.600000000000001</v>
      </c>
      <c r="E17" s="70">
        <f t="shared" si="1"/>
        <v>1.1131954144588745</v>
      </c>
      <c r="H17">
        <v>7</v>
      </c>
      <c r="I17" s="113">
        <f>(0.5*Sheet1!D73*(3.141593*((Sheet1!D7/2)*(Sheet1!D7/2)))*(H17*H17*H17)*(Sheet1!D74/100))</f>
        <v>59.64330018465</v>
      </c>
      <c r="J17" s="70">
        <f>VLOOKUP(I17,B5:C334,2,TRUE)</f>
        <v>48</v>
      </c>
      <c r="K17" s="70">
        <f>J17/Sheet1!D29*Sheet1!D75</f>
        <v>5.6</v>
      </c>
      <c r="L17" s="70">
        <f t="shared" si="2"/>
        <v>42.4</v>
      </c>
      <c r="O17" s="113">
        <f>Sheet1!F67</f>
        <v>0.6586955115141269</v>
      </c>
    </row>
    <row r="18" spans="1:15" ht="12.75">
      <c r="A18">
        <v>1.4</v>
      </c>
      <c r="B18" s="70">
        <f t="shared" si="0"/>
        <v>18.091043202567686</v>
      </c>
      <c r="C18" s="70">
        <f>A18*Sheet1!D29</f>
        <v>16.799999999999997</v>
      </c>
      <c r="E18" s="70">
        <f t="shared" si="1"/>
        <v>1.2910432025676886</v>
      </c>
      <c r="H18">
        <v>7.5</v>
      </c>
      <c r="I18" s="113">
        <f>(0.5*Sheet1!D73*(3.141593*((Sheet1!D7/2)*(Sheet1!D7/2)))*(H18*H18*H18)*(Sheet1!D74/100))</f>
        <v>73.35865091953124</v>
      </c>
      <c r="J18" s="70">
        <f>VLOOKUP(I18,B5:C334,2,TRUE)</f>
        <v>57.599999999999994</v>
      </c>
      <c r="K18" s="70">
        <f>J18/Sheet1!D29*Sheet1!D75</f>
        <v>6.72</v>
      </c>
      <c r="L18" s="70">
        <f t="shared" si="2"/>
        <v>50.879999999999995</v>
      </c>
      <c r="O18" s="113">
        <f>Sheet1!F67</f>
        <v>0.6586955115141269</v>
      </c>
    </row>
    <row r="19" spans="1:15" ht="12.75">
      <c r="A19">
        <v>1.5</v>
      </c>
      <c r="B19" s="70">
        <f t="shared" si="0"/>
        <v>19.482064900906785</v>
      </c>
      <c r="C19" s="70">
        <f>A19*Sheet1!D29</f>
        <v>18</v>
      </c>
      <c r="E19" s="70">
        <f t="shared" si="1"/>
        <v>1.4820649009067854</v>
      </c>
      <c r="H19">
        <v>8</v>
      </c>
      <c r="I19" s="113">
        <f>(0.5*Sheet1!D73*(3.141593*((Sheet1!D7/2)*(Sheet1!D7/2)))*(H19*H19*H19)*(Sheet1!D74/100))</f>
        <v>89.0302323456</v>
      </c>
      <c r="J19" s="70">
        <f>VLOOKUP(I19,B5:C334,2,TRUE)</f>
        <v>67.19999999999999</v>
      </c>
      <c r="K19" s="70">
        <f>J19/Sheet1!D29*Sheet1!D75</f>
        <v>7.839999999999998</v>
      </c>
      <c r="L19" s="70">
        <f t="shared" si="2"/>
        <v>59.35999999999999</v>
      </c>
      <c r="O19" s="113">
        <f>Sheet1!F67</f>
        <v>0.6586955115141269</v>
      </c>
    </row>
    <row r="20" spans="1:15" ht="12.75">
      <c r="A20">
        <v>1.6</v>
      </c>
      <c r="B20" s="70">
        <f t="shared" si="0"/>
        <v>20.886260509476166</v>
      </c>
      <c r="C20" s="70">
        <f>A20*Sheet1!D29</f>
        <v>19.200000000000003</v>
      </c>
      <c r="E20" s="70">
        <f t="shared" si="1"/>
        <v>1.6862605094761651</v>
      </c>
      <c r="H20">
        <v>8.5</v>
      </c>
      <c r="I20" s="113">
        <f>(0.5*Sheet1!D73*(3.141593*((Sheet1!D7/2)*(Sheet1!D7/2)))*(H20*H20*H20)*(Sheet1!D74/100))</f>
        <v>106.78845984226875</v>
      </c>
      <c r="J20" s="70">
        <f>VLOOKUP(I20,B5:C334,2,TRUE)</f>
        <v>78</v>
      </c>
      <c r="K20" s="70">
        <f>J20/Sheet1!D29*Sheet1!D75</f>
        <v>9.1</v>
      </c>
      <c r="L20" s="70">
        <f t="shared" si="2"/>
        <v>68.9</v>
      </c>
      <c r="O20" s="113">
        <f>Sheet1!F67</f>
        <v>0.6586955115141269</v>
      </c>
    </row>
    <row r="21" spans="1:15" ht="12.75">
      <c r="A21">
        <v>1.7</v>
      </c>
      <c r="B21" s="70">
        <f t="shared" si="0"/>
        <v>22.303630028275826</v>
      </c>
      <c r="C21" s="70">
        <f>A21*Sheet1!D29</f>
        <v>20.4</v>
      </c>
      <c r="E21" s="70">
        <f t="shared" si="1"/>
        <v>1.9036300282758265</v>
      </c>
      <c r="H21">
        <v>9</v>
      </c>
      <c r="I21" s="113">
        <f>(0.5*Sheet1!D73*(3.141593*((Sheet1!D7/2)*(Sheet1!D7/2)))*(H21*H21*H21)*(Sheet1!D74/100))</f>
        <v>126.76374878895</v>
      </c>
      <c r="J21" s="70">
        <f>VLOOKUP(I21,B5:C334,2,TRUE)</f>
        <v>88.80000000000001</v>
      </c>
      <c r="K21" s="70">
        <f>J21/Sheet1!D29*Sheet1!D75</f>
        <v>10.360000000000001</v>
      </c>
      <c r="L21" s="70">
        <f t="shared" si="2"/>
        <v>78.44000000000001</v>
      </c>
      <c r="O21" s="113">
        <f>Sheet1!F67</f>
        <v>0.6586955115141269</v>
      </c>
    </row>
    <row r="22" spans="1:15" ht="12.75">
      <c r="A22">
        <v>1.8</v>
      </c>
      <c r="B22" s="70">
        <f t="shared" si="0"/>
        <v>23.734173457305772</v>
      </c>
      <c r="C22" s="70">
        <f>A22*Sheet1!D29</f>
        <v>21.6</v>
      </c>
      <c r="E22" s="70">
        <f t="shared" si="1"/>
        <v>2.134173457305771</v>
      </c>
      <c r="H22">
        <v>9.5</v>
      </c>
      <c r="I22" s="113">
        <f>(0.5*Sheet1!D73*(3.141593*((Sheet1!D7/2)*(Sheet1!D7/2)))*(H22*H22*H22)*(Sheet1!D74/100))</f>
        <v>149.08651456505623</v>
      </c>
      <c r="J22" s="70">
        <f>VLOOKUP(I22,B5:C334,2,TRUE)</f>
        <v>100.80000000000001</v>
      </c>
      <c r="K22" s="70">
        <f>J22/Sheet1!D29*Sheet1!D75</f>
        <v>11.76</v>
      </c>
      <c r="L22" s="70">
        <f t="shared" si="2"/>
        <v>89.04</v>
      </c>
      <c r="O22" s="113">
        <f>Sheet1!F67</f>
        <v>0.6586955115141269</v>
      </c>
    </row>
    <row r="23" spans="1:15" ht="12.75">
      <c r="A23">
        <v>1.9</v>
      </c>
      <c r="B23" s="70">
        <f t="shared" si="0"/>
        <v>25.177890796565997</v>
      </c>
      <c r="C23" s="70">
        <f>A23*Sheet1!D29</f>
        <v>22.799999999999997</v>
      </c>
      <c r="E23" s="70">
        <f t="shared" si="1"/>
        <v>2.377890796565998</v>
      </c>
      <c r="H23">
        <v>10</v>
      </c>
      <c r="I23" s="113">
        <f>(0.5*Sheet1!D73*(3.141593*((Sheet1!D7/2)*(Sheet1!D7/2)))*(H23*H23*H23)*(Sheet1!D74/100))</f>
        <v>173.88717255</v>
      </c>
      <c r="J23" s="70">
        <f>VLOOKUP(I23,B5:C334,2,TRUE)</f>
        <v>114</v>
      </c>
      <c r="K23" s="70">
        <f>J23/Sheet1!D29*Sheet1!D75</f>
        <v>13.299999999999999</v>
      </c>
      <c r="L23" s="70">
        <f t="shared" si="2"/>
        <v>100.7</v>
      </c>
      <c r="O23" s="113">
        <f>Sheet1!F67</f>
        <v>0.6586955115141269</v>
      </c>
    </row>
    <row r="24" spans="1:15" ht="12.75">
      <c r="A24">
        <v>2</v>
      </c>
      <c r="B24" s="70">
        <f t="shared" si="0"/>
        <v>26.634782046056507</v>
      </c>
      <c r="C24" s="70">
        <f>A24*Sheet1!D29</f>
        <v>24</v>
      </c>
      <c r="E24" s="70">
        <f t="shared" si="1"/>
        <v>2.6347820460565075</v>
      </c>
      <c r="H24">
        <v>10.5</v>
      </c>
      <c r="I24" s="113">
        <f>(0.5*Sheet1!D73*(3.141593*((Sheet1!D7/2)*(Sheet1!D7/2)))*(H24*H24*H24)*(Sheet1!D74/100))</f>
        <v>201.29613812319374</v>
      </c>
      <c r="J24" s="70">
        <f>VLOOKUP(I24,B5:C334,2,TRUE)</f>
        <v>127.19999999999999</v>
      </c>
      <c r="K24" s="70">
        <f>J24/Sheet1!D29*Sheet1!D75</f>
        <v>14.839999999999998</v>
      </c>
      <c r="L24" s="70">
        <f t="shared" si="2"/>
        <v>112.35999999999999</v>
      </c>
      <c r="O24" s="113">
        <f>Sheet1!F67</f>
        <v>0.6586955115141269</v>
      </c>
    </row>
    <row r="25" spans="1:15" ht="12.75">
      <c r="A25">
        <v>2.1</v>
      </c>
      <c r="B25" s="70">
        <f t="shared" si="0"/>
        <v>28.104847205777304</v>
      </c>
      <c r="C25" s="70">
        <f>A25*Sheet1!D29</f>
        <v>25.200000000000003</v>
      </c>
      <c r="E25" s="70">
        <f t="shared" si="1"/>
        <v>2.9048472057772994</v>
      </c>
      <c r="H25">
        <v>11</v>
      </c>
      <c r="I25" s="113">
        <f>(0.5*Sheet1!D73*(3.141593*((Sheet1!D7/2)*(Sheet1!D7/2)))*(H25*H25*H25)*(Sheet1!D74/100))</f>
        <v>231.44382666405</v>
      </c>
      <c r="J25" s="70">
        <f>VLOOKUP(I25,B5:C334,2,TRUE)</f>
        <v>140.39999999999998</v>
      </c>
      <c r="K25" s="70">
        <f>J25/Sheet1!D29*Sheet1!D75</f>
        <v>16.379999999999995</v>
      </c>
      <c r="L25" s="70">
        <f t="shared" si="2"/>
        <v>124.01999999999998</v>
      </c>
      <c r="O25" s="113">
        <f>Sheet1!F67</f>
        <v>0.6586955115141269</v>
      </c>
    </row>
    <row r="26" spans="1:15" ht="12.75">
      <c r="A26">
        <v>2.2</v>
      </c>
      <c r="B26" s="70">
        <f t="shared" si="0"/>
        <v>29.588086275728376</v>
      </c>
      <c r="C26" s="70">
        <f>A26*Sheet1!D29</f>
        <v>26.400000000000002</v>
      </c>
      <c r="E26" s="70">
        <f t="shared" si="1"/>
        <v>3.1880862757283746</v>
      </c>
      <c r="H26">
        <v>11.5</v>
      </c>
      <c r="I26" s="113">
        <f>(0.5*Sheet1!D73*(3.141593*((Sheet1!D7/2)*(Sheet1!D7/2)))*(H26*H26*H26)*(Sheet1!D74/100))</f>
        <v>264.46065355198124</v>
      </c>
      <c r="J26" s="70">
        <f>VLOOKUP(I26,B5:C334,2,TRUE)</f>
        <v>154.8</v>
      </c>
      <c r="K26" s="70">
        <f>J26/Sheet1!D29*Sheet1!D75</f>
        <v>18.06</v>
      </c>
      <c r="L26" s="70">
        <f t="shared" si="2"/>
        <v>136.74</v>
      </c>
      <c r="O26" s="113">
        <f>Sheet1!F67</f>
        <v>0.6586955115141269</v>
      </c>
    </row>
    <row r="27" spans="1:15" ht="12.75">
      <c r="A27">
        <v>2.3</v>
      </c>
      <c r="B27" s="70">
        <f t="shared" si="0"/>
        <v>31.08449925590973</v>
      </c>
      <c r="C27" s="70">
        <f>A27*Sheet1!D29</f>
        <v>27.599999999999998</v>
      </c>
      <c r="E27" s="70">
        <f t="shared" si="1"/>
        <v>3.4844992559097308</v>
      </c>
      <c r="H27">
        <v>12</v>
      </c>
      <c r="I27" s="113">
        <f>(0.5*Sheet1!D73*(3.141593*((Sheet1!D7/2)*(Sheet1!D7/2)))*(H27*H27*H27)*(Sheet1!D74/100))</f>
        <v>300.4770341664</v>
      </c>
      <c r="J27" s="70">
        <f>VLOOKUP(I27,B5:C334,2,TRUE)</f>
        <v>169.2</v>
      </c>
      <c r="K27" s="70">
        <f>J27/Sheet1!D29*Sheet1!D75</f>
        <v>19.74</v>
      </c>
      <c r="L27" s="70">
        <f t="shared" si="2"/>
        <v>149.45999999999998</v>
      </c>
      <c r="O27" s="113">
        <f>Sheet1!F67</f>
        <v>0.6586955115141269</v>
      </c>
    </row>
    <row r="28" spans="1:15" ht="12.75">
      <c r="A28">
        <v>2.4</v>
      </c>
      <c r="B28" s="70">
        <f t="shared" si="0"/>
        <v>32.59408614632137</v>
      </c>
      <c r="C28" s="70">
        <f>A28*Sheet1!D29</f>
        <v>28.799999999999997</v>
      </c>
      <c r="E28" s="70">
        <f t="shared" si="1"/>
        <v>3.7940861463213706</v>
      </c>
      <c r="I28" s="113"/>
      <c r="O28" s="113">
        <f>Sheet1!F67</f>
        <v>0.6586955115141269</v>
      </c>
    </row>
    <row r="29" spans="1:15" ht="12.75">
      <c r="A29">
        <v>2.5</v>
      </c>
      <c r="B29" s="70">
        <f t="shared" si="0"/>
        <v>34.11684694696329</v>
      </c>
      <c r="C29" s="70">
        <f>A29*Sheet1!D29</f>
        <v>30</v>
      </c>
      <c r="E29" s="70">
        <f t="shared" si="1"/>
        <v>4.1168469469632925</v>
      </c>
      <c r="I29" s="113"/>
      <c r="O29" s="113">
        <f>Sheet1!F67</f>
        <v>0.6586955115141269</v>
      </c>
    </row>
    <row r="30" spans="1:15" ht="12.75">
      <c r="A30">
        <v>2.6</v>
      </c>
      <c r="B30" s="70">
        <f t="shared" si="0"/>
        <v>35.652781657835504</v>
      </c>
      <c r="C30" s="70">
        <f>A30*Sheet1!D29</f>
        <v>31.200000000000003</v>
      </c>
      <c r="E30" s="70">
        <f t="shared" si="1"/>
        <v>4.452781657835498</v>
      </c>
      <c r="I30" s="113"/>
      <c r="O30" s="113">
        <f>Sheet1!F67</f>
        <v>0.6586955115141269</v>
      </c>
    </row>
    <row r="31" spans="1:15" ht="12.75">
      <c r="A31">
        <v>2.7</v>
      </c>
      <c r="B31" s="70">
        <f t="shared" si="0"/>
        <v>37.201890278937995</v>
      </c>
      <c r="C31" s="70">
        <f>A31*Sheet1!D29</f>
        <v>32.400000000000006</v>
      </c>
      <c r="E31" s="70">
        <f t="shared" si="1"/>
        <v>4.801890278937986</v>
      </c>
      <c r="I31" s="113"/>
      <c r="O31" s="113">
        <f>Sheet1!F67</f>
        <v>0.6586955115141269</v>
      </c>
    </row>
    <row r="32" spans="1:15" ht="12.75">
      <c r="A32">
        <v>2.8</v>
      </c>
      <c r="B32" s="70">
        <f t="shared" si="0"/>
        <v>38.76417281027075</v>
      </c>
      <c r="C32" s="70">
        <f>A32*Sheet1!D29</f>
        <v>33.599999999999994</v>
      </c>
      <c r="E32" s="70">
        <f t="shared" si="1"/>
        <v>5.164172810270754</v>
      </c>
      <c r="I32" s="113"/>
      <c r="O32" s="113">
        <f>Sheet1!F67</f>
        <v>0.6586955115141269</v>
      </c>
    </row>
    <row r="33" spans="1:15" ht="12.75">
      <c r="A33">
        <v>2.9</v>
      </c>
      <c r="B33" s="70">
        <f t="shared" si="0"/>
        <v>40.339629251833806</v>
      </c>
      <c r="C33" s="70">
        <f>A33*Sheet1!D29</f>
        <v>34.8</v>
      </c>
      <c r="E33" s="70">
        <f t="shared" si="1"/>
        <v>5.539629251833807</v>
      </c>
      <c r="I33" s="113"/>
      <c r="O33" s="113">
        <f>Sheet1!F67</f>
        <v>0.6586955115141269</v>
      </c>
    </row>
    <row r="34" spans="1:15" ht="12.75">
      <c r="A34">
        <v>3</v>
      </c>
      <c r="B34" s="70">
        <f t="shared" si="0"/>
        <v>41.92825960362714</v>
      </c>
      <c r="C34" s="70">
        <f>A34*Sheet1!D29</f>
        <v>36</v>
      </c>
      <c r="E34" s="70">
        <f t="shared" si="1"/>
        <v>5.928259603627142</v>
      </c>
      <c r="I34" s="113"/>
      <c r="O34" s="113">
        <f>Sheet1!F67</f>
        <v>0.6586955115141269</v>
      </c>
    </row>
    <row r="35" spans="1:15" ht="12.75">
      <c r="A35">
        <v>3.1</v>
      </c>
      <c r="B35" s="70">
        <f t="shared" si="0"/>
        <v>43.53006386565076</v>
      </c>
      <c r="C35" s="70">
        <f>A35*Sheet1!D29</f>
        <v>37.2</v>
      </c>
      <c r="E35" s="70">
        <f t="shared" si="1"/>
        <v>6.33006386565076</v>
      </c>
      <c r="O35" s="113">
        <f>Sheet1!F67</f>
        <v>0.6586955115141269</v>
      </c>
    </row>
    <row r="36" spans="1:15" ht="12.75">
      <c r="A36">
        <v>3.2</v>
      </c>
      <c r="B36" s="70">
        <f t="shared" si="0"/>
        <v>45.145042037904666</v>
      </c>
      <c r="C36" s="70">
        <f>A36*Sheet1!D29</f>
        <v>38.400000000000006</v>
      </c>
      <c r="E36" s="70">
        <f t="shared" si="1"/>
        <v>6.7450420379046605</v>
      </c>
      <c r="O36" s="113">
        <f>Sheet1!F67</f>
        <v>0.6586955115141269</v>
      </c>
    </row>
    <row r="37" spans="1:15" ht="12.75">
      <c r="A37">
        <v>3.3</v>
      </c>
      <c r="B37" s="70">
        <f t="shared" si="0"/>
        <v>46.77319412038884</v>
      </c>
      <c r="C37" s="70">
        <f>A37*Sheet1!D29</f>
        <v>39.599999999999994</v>
      </c>
      <c r="E37" s="70">
        <f t="shared" si="1"/>
        <v>7.173194120388841</v>
      </c>
      <c r="O37" s="113">
        <f>Sheet1!F67</f>
        <v>0.6586955115141269</v>
      </c>
    </row>
    <row r="38" spans="1:15" ht="12.75">
      <c r="A38">
        <v>3.4</v>
      </c>
      <c r="B38" s="70">
        <f t="shared" si="0"/>
        <v>48.4145201131033</v>
      </c>
      <c r="C38" s="70">
        <f>A38*Sheet1!D29</f>
        <v>40.8</v>
      </c>
      <c r="E38" s="70">
        <f t="shared" si="1"/>
        <v>7.614520113103306</v>
      </c>
      <c r="O38" s="113">
        <f>Sheet1!F67</f>
        <v>0.6586955115141269</v>
      </c>
    </row>
    <row r="39" spans="1:15" ht="12.75">
      <c r="A39">
        <v>3.5</v>
      </c>
      <c r="B39" s="70">
        <f t="shared" si="0"/>
        <v>50.06902001604806</v>
      </c>
      <c r="C39" s="70">
        <f>A39*Sheet1!D29</f>
        <v>42</v>
      </c>
      <c r="E39" s="70">
        <f t="shared" si="1"/>
        <v>8.069020016048054</v>
      </c>
      <c r="O39" s="113">
        <f>Sheet1!F67</f>
        <v>0.6586955115141269</v>
      </c>
    </row>
    <row r="40" spans="1:15" ht="12.75">
      <c r="A40">
        <v>3.6</v>
      </c>
      <c r="B40" s="70">
        <f t="shared" si="0"/>
        <v>51.736693829223086</v>
      </c>
      <c r="C40" s="70">
        <f>A40*Sheet1!D29</f>
        <v>43.2</v>
      </c>
      <c r="E40" s="70">
        <f t="shared" si="1"/>
        <v>8.536693829223085</v>
      </c>
      <c r="O40" s="113">
        <f>Sheet1!F67</f>
        <v>0.6586955115141269</v>
      </c>
    </row>
    <row r="41" spans="1:15" ht="12.75">
      <c r="A41">
        <v>3.7</v>
      </c>
      <c r="B41" s="70">
        <f t="shared" si="0"/>
        <v>53.41754155262841</v>
      </c>
      <c r="C41" s="70">
        <f>A41*Sheet1!D29</f>
        <v>44.400000000000006</v>
      </c>
      <c r="E41" s="70">
        <f t="shared" si="1"/>
        <v>9.017541552628398</v>
      </c>
      <c r="O41" s="113">
        <f>Sheet1!F67</f>
        <v>0.6586955115141269</v>
      </c>
    </row>
    <row r="42" spans="1:15" ht="12.75">
      <c r="A42">
        <v>3.8</v>
      </c>
      <c r="B42" s="70">
        <f t="shared" si="0"/>
        <v>55.111563186263986</v>
      </c>
      <c r="C42" s="70">
        <f>A42*Sheet1!D29</f>
        <v>45.599999999999994</v>
      </c>
      <c r="E42" s="70">
        <f t="shared" si="1"/>
        <v>9.511563186263992</v>
      </c>
      <c r="O42" s="113">
        <f>Sheet1!F67</f>
        <v>0.6586955115141269</v>
      </c>
    </row>
    <row r="43" spans="1:15" ht="12.75">
      <c r="A43">
        <v>3.9</v>
      </c>
      <c r="B43" s="70">
        <f t="shared" si="0"/>
        <v>56.818758730129865</v>
      </c>
      <c r="C43" s="70">
        <f>A43*Sheet1!D29</f>
        <v>46.8</v>
      </c>
      <c r="E43" s="70">
        <f t="shared" si="1"/>
        <v>10.01875873012987</v>
      </c>
      <c r="O43" s="113">
        <f>Sheet1!F67</f>
        <v>0.6586955115141269</v>
      </c>
    </row>
    <row r="44" spans="1:15" ht="12.75">
      <c r="A44">
        <v>4</v>
      </c>
      <c r="B44" s="70">
        <f t="shared" si="0"/>
        <v>58.53912818422603</v>
      </c>
      <c r="C44" s="70">
        <f>A44*Sheet1!D29</f>
        <v>48</v>
      </c>
      <c r="E44" s="70">
        <f t="shared" si="1"/>
        <v>10.53912818422603</v>
      </c>
      <c r="O44" s="113">
        <f>Sheet1!F67</f>
        <v>0.6586955115141269</v>
      </c>
    </row>
    <row r="45" spans="1:15" ht="12.75">
      <c r="A45">
        <v>4.1</v>
      </c>
      <c r="B45" s="70">
        <f t="shared" si="0"/>
        <v>60.27267154855247</v>
      </c>
      <c r="C45" s="70">
        <f>A45*Sheet1!D29</f>
        <v>49.199999999999996</v>
      </c>
      <c r="E45" s="70">
        <f t="shared" si="1"/>
        <v>11.072671548552472</v>
      </c>
      <c r="O45" s="113">
        <f>Sheet1!F67</f>
        <v>0.6586955115141269</v>
      </c>
    </row>
    <row r="46" spans="1:15" ht="12.75">
      <c r="A46">
        <v>4.2</v>
      </c>
      <c r="B46" s="70">
        <f t="shared" si="0"/>
        <v>62.0193888231092</v>
      </c>
      <c r="C46" s="70">
        <f>A46*Sheet1!D29</f>
        <v>50.400000000000006</v>
      </c>
      <c r="E46" s="70">
        <f t="shared" si="1"/>
        <v>11.619388823109198</v>
      </c>
      <c r="O46" s="113">
        <f>Sheet1!F67</f>
        <v>0.6586955115141269</v>
      </c>
    </row>
    <row r="47" spans="1:15" ht="12.75">
      <c r="A47">
        <v>4.3</v>
      </c>
      <c r="B47" s="70">
        <f t="shared" si="0"/>
        <v>63.7792800078962</v>
      </c>
      <c r="C47" s="70">
        <f>A47*Sheet1!D29</f>
        <v>51.599999999999994</v>
      </c>
      <c r="E47" s="70">
        <f t="shared" si="1"/>
        <v>12.179280007896205</v>
      </c>
      <c r="O47" s="113">
        <f>Sheet1!F67</f>
        <v>0.6586955115141269</v>
      </c>
    </row>
    <row r="48" spans="1:15" ht="12.75">
      <c r="A48">
        <v>4.4</v>
      </c>
      <c r="B48" s="70">
        <f t="shared" si="0"/>
        <v>65.5523451029135</v>
      </c>
      <c r="C48" s="70">
        <f>A48*Sheet1!D29</f>
        <v>52.800000000000004</v>
      </c>
      <c r="E48" s="70">
        <f t="shared" si="1"/>
        <v>12.752345102913498</v>
      </c>
      <c r="O48" s="113">
        <f>Sheet1!F67</f>
        <v>0.6586955115141269</v>
      </c>
    </row>
    <row r="49" spans="1:15" ht="12.75">
      <c r="A49">
        <v>4.5</v>
      </c>
      <c r="B49" s="70">
        <f t="shared" si="0"/>
        <v>67.33858410816107</v>
      </c>
      <c r="C49" s="70">
        <f>A49*Sheet1!D29</f>
        <v>54</v>
      </c>
      <c r="E49" s="70">
        <f t="shared" si="1"/>
        <v>13.338584108161069</v>
      </c>
      <c r="O49" s="113">
        <f>Sheet1!F67</f>
        <v>0.6586955115141269</v>
      </c>
    </row>
    <row r="50" spans="1:15" ht="12.75">
      <c r="A50">
        <v>4.6</v>
      </c>
      <c r="B50" s="70">
        <f t="shared" si="0"/>
        <v>69.13799702363892</v>
      </c>
      <c r="C50" s="70">
        <f>A50*Sheet1!D29</f>
        <v>55.199999999999996</v>
      </c>
      <c r="E50" s="70">
        <f t="shared" si="1"/>
        <v>13.937997023638923</v>
      </c>
      <c r="O50" s="113">
        <f>Sheet1!F67</f>
        <v>0.6586955115141269</v>
      </c>
    </row>
    <row r="51" spans="1:15" ht="12.75">
      <c r="A51">
        <v>4.7</v>
      </c>
      <c r="B51" s="70">
        <f t="shared" si="0"/>
        <v>70.95058384934707</v>
      </c>
      <c r="C51" s="70">
        <f>A51*Sheet1!D29</f>
        <v>56.400000000000006</v>
      </c>
      <c r="E51" s="70">
        <f t="shared" si="1"/>
        <v>14.550583849347065</v>
      </c>
      <c r="O51" s="113">
        <f>Sheet1!F67</f>
        <v>0.6586955115141269</v>
      </c>
    </row>
    <row r="52" spans="1:15" ht="12.75">
      <c r="A52">
        <v>4.8</v>
      </c>
      <c r="B52" s="70">
        <f t="shared" si="0"/>
        <v>72.77634458528547</v>
      </c>
      <c r="C52" s="70">
        <f>A52*Sheet1!D29</f>
        <v>57.599999999999994</v>
      </c>
      <c r="E52" s="70">
        <f t="shared" si="1"/>
        <v>15.176344585285483</v>
      </c>
      <c r="O52" s="113">
        <f>Sheet1!F67</f>
        <v>0.6586955115141269</v>
      </c>
    </row>
    <row r="53" spans="1:15" ht="12.75">
      <c r="A53">
        <v>4.9</v>
      </c>
      <c r="B53" s="70">
        <f t="shared" si="0"/>
        <v>74.6152792314542</v>
      </c>
      <c r="C53" s="70">
        <f>A53*Sheet1!D29</f>
        <v>58.800000000000004</v>
      </c>
      <c r="E53" s="70">
        <f t="shared" si="1"/>
        <v>15.81527923145419</v>
      </c>
      <c r="O53" s="113">
        <f>Sheet1!F67</f>
        <v>0.6586955115141269</v>
      </c>
    </row>
    <row r="54" spans="1:15" ht="12.75">
      <c r="A54">
        <v>5</v>
      </c>
      <c r="B54" s="70">
        <f t="shared" si="0"/>
        <v>76.46738778785317</v>
      </c>
      <c r="C54" s="70">
        <f>A54*Sheet1!D29</f>
        <v>60</v>
      </c>
      <c r="E54" s="70">
        <f t="shared" si="1"/>
        <v>16.46738778785317</v>
      </c>
      <c r="O54" s="113">
        <f>Sheet1!F67</f>
        <v>0.6586955115141269</v>
      </c>
    </row>
    <row r="55" spans="1:15" ht="12.75">
      <c r="A55">
        <v>5.1</v>
      </c>
      <c r="B55" s="70">
        <f t="shared" si="0"/>
        <v>78.33267025448244</v>
      </c>
      <c r="C55" s="70">
        <f>A55*Sheet1!D29</f>
        <v>61.199999999999996</v>
      </c>
      <c r="E55" s="70">
        <f t="shared" si="1"/>
        <v>17.132670254482438</v>
      </c>
      <c r="O55" s="113">
        <f>Sheet1!F67</f>
        <v>0.6586955115141269</v>
      </c>
    </row>
    <row r="56" spans="1:15" ht="12.75">
      <c r="A56">
        <v>5.2</v>
      </c>
      <c r="B56" s="70">
        <f t="shared" si="0"/>
        <v>80.211126631342</v>
      </c>
      <c r="C56" s="70">
        <f>A56*Sheet1!D29</f>
        <v>62.400000000000006</v>
      </c>
      <c r="E56" s="70">
        <f t="shared" si="1"/>
        <v>17.811126631341992</v>
      </c>
      <c r="O56" s="113">
        <f>Sheet1!F67</f>
        <v>0.6586955115141269</v>
      </c>
    </row>
    <row r="57" spans="1:15" ht="12.75">
      <c r="A57">
        <v>5.3</v>
      </c>
      <c r="B57" s="70">
        <f t="shared" si="0"/>
        <v>82.10275691843182</v>
      </c>
      <c r="C57" s="70">
        <f>A57*Sheet1!D29</f>
        <v>63.599999999999994</v>
      </c>
      <c r="E57" s="70">
        <f t="shared" si="1"/>
        <v>18.502756918431825</v>
      </c>
      <c r="O57" s="113">
        <f>Sheet1!F67</f>
        <v>0.6586955115141269</v>
      </c>
    </row>
    <row r="58" spans="1:15" ht="12.75">
      <c r="A58">
        <v>5.4</v>
      </c>
      <c r="B58" s="70">
        <f t="shared" si="0"/>
        <v>84.00756111575195</v>
      </c>
      <c r="C58" s="70">
        <f>A58*Sheet1!D29</f>
        <v>64.80000000000001</v>
      </c>
      <c r="E58" s="70">
        <f t="shared" si="1"/>
        <v>19.207561115751943</v>
      </c>
      <c r="O58" s="113">
        <f>Sheet1!F67</f>
        <v>0.6586955115141269</v>
      </c>
    </row>
    <row r="59" spans="1:15" ht="12.75">
      <c r="A59">
        <v>5.5</v>
      </c>
      <c r="B59" s="70">
        <f t="shared" si="0"/>
        <v>85.92553922330234</v>
      </c>
      <c r="C59" s="70">
        <f>A59*Sheet1!D29</f>
        <v>66</v>
      </c>
      <c r="E59" s="70">
        <f t="shared" si="1"/>
        <v>19.925539223302337</v>
      </c>
      <c r="O59" s="113">
        <f>Sheet1!F67</f>
        <v>0.6586955115141269</v>
      </c>
    </row>
    <row r="60" spans="1:15" ht="12.75">
      <c r="A60">
        <v>5.6</v>
      </c>
      <c r="B60" s="70">
        <f t="shared" si="0"/>
        <v>87.85669124108301</v>
      </c>
      <c r="C60" s="70">
        <f>A60*Sheet1!D29</f>
        <v>67.19999999999999</v>
      </c>
      <c r="E60" s="70">
        <f t="shared" si="1"/>
        <v>20.656691241083017</v>
      </c>
      <c r="O60" s="113">
        <f>Sheet1!F67</f>
        <v>0.6586955115141269</v>
      </c>
    </row>
    <row r="61" spans="1:15" ht="12.75">
      <c r="A61">
        <v>5.7</v>
      </c>
      <c r="B61" s="70">
        <f t="shared" si="0"/>
        <v>89.801017169094</v>
      </c>
      <c r="C61" s="70">
        <f>A61*Sheet1!D29</f>
        <v>68.4</v>
      </c>
      <c r="E61" s="70">
        <f t="shared" si="1"/>
        <v>21.401017169093983</v>
      </c>
      <c r="O61" s="113">
        <f>Sheet1!F67</f>
        <v>0.6586955115141269</v>
      </c>
    </row>
    <row r="62" spans="1:15" ht="12.75">
      <c r="A62">
        <v>5.8</v>
      </c>
      <c r="B62" s="70">
        <f t="shared" si="0"/>
        <v>91.75851700733523</v>
      </c>
      <c r="C62" s="70">
        <f>A62*Sheet1!D29</f>
        <v>69.6</v>
      </c>
      <c r="E62" s="70">
        <f t="shared" si="1"/>
        <v>22.158517007335227</v>
      </c>
      <c r="O62" s="113">
        <f>Sheet1!F67</f>
        <v>0.6586955115141269</v>
      </c>
    </row>
    <row r="63" spans="1:15" ht="12.75">
      <c r="A63">
        <v>5.9</v>
      </c>
      <c r="B63" s="70">
        <f t="shared" si="0"/>
        <v>93.72919075580677</v>
      </c>
      <c r="C63" s="70">
        <f>A63*Sheet1!D29</f>
        <v>70.80000000000001</v>
      </c>
      <c r="E63" s="70">
        <f t="shared" si="1"/>
        <v>22.929190755806758</v>
      </c>
      <c r="O63" s="113">
        <f>Sheet1!F67</f>
        <v>0.6586955115141269</v>
      </c>
    </row>
    <row r="64" spans="1:15" ht="12.75">
      <c r="A64">
        <v>6</v>
      </c>
      <c r="B64" s="70">
        <f t="shared" si="0"/>
        <v>95.71303841450856</v>
      </c>
      <c r="C64" s="70">
        <f>A64*Sheet1!D29</f>
        <v>72</v>
      </c>
      <c r="E64" s="70">
        <f t="shared" si="1"/>
        <v>23.713038414508567</v>
      </c>
      <c r="O64" s="113">
        <f>Sheet1!F67</f>
        <v>0.6586955115141269</v>
      </c>
    </row>
    <row r="65" spans="1:15" ht="12.75">
      <c r="A65">
        <v>6.1</v>
      </c>
      <c r="B65" s="70">
        <f t="shared" si="0"/>
        <v>97.71005998344064</v>
      </c>
      <c r="C65" s="70">
        <f>A65*Sheet1!D29</f>
        <v>73.19999999999999</v>
      </c>
      <c r="E65" s="70">
        <f t="shared" si="1"/>
        <v>24.510059983440655</v>
      </c>
      <c r="O65" s="113">
        <f>Sheet1!F67</f>
        <v>0.6586955115141269</v>
      </c>
    </row>
    <row r="66" spans="1:15" ht="12.75">
      <c r="A66">
        <v>6.2</v>
      </c>
      <c r="B66" s="70">
        <f t="shared" si="0"/>
        <v>99.72025546260305</v>
      </c>
      <c r="C66" s="70">
        <f>A66*Sheet1!D29</f>
        <v>74.4</v>
      </c>
      <c r="E66" s="70">
        <f t="shared" si="1"/>
        <v>25.32025546260304</v>
      </c>
      <c r="O66" s="113">
        <f>Sheet1!F67</f>
        <v>0.6586955115141269</v>
      </c>
    </row>
    <row r="67" spans="1:15" ht="12.75">
      <c r="A67">
        <v>6.3</v>
      </c>
      <c r="B67" s="70">
        <f t="shared" si="0"/>
        <v>101.74362485199569</v>
      </c>
      <c r="C67" s="70">
        <f>A67*Sheet1!D29</f>
        <v>75.6</v>
      </c>
      <c r="E67" s="70">
        <f t="shared" si="1"/>
        <v>26.143624851995693</v>
      </c>
      <c r="O67" s="113">
        <f>Sheet1!F67</f>
        <v>0.6586955115141269</v>
      </c>
    </row>
    <row r="68" spans="1:15" ht="12.75">
      <c r="A68">
        <v>6.4</v>
      </c>
      <c r="B68" s="70">
        <f t="shared" si="0"/>
        <v>103.78016815161865</v>
      </c>
      <c r="C68" s="70">
        <f>A68*Sheet1!D29</f>
        <v>76.80000000000001</v>
      </c>
      <c r="E68" s="70">
        <f t="shared" si="1"/>
        <v>26.980168151618642</v>
      </c>
      <c r="O68" s="113">
        <f>Sheet1!F67</f>
        <v>0.6586955115141269</v>
      </c>
    </row>
    <row r="69" spans="1:15" ht="12.75">
      <c r="A69">
        <v>6.5</v>
      </c>
      <c r="B69" s="70">
        <f aca="true" t="shared" si="3" ref="B69:B132">C69+E69</f>
        <v>105.82988536147187</v>
      </c>
      <c r="C69" s="70">
        <f>A69*Sheet1!D29</f>
        <v>78</v>
      </c>
      <c r="E69" s="70">
        <f aca="true" t="shared" si="4" ref="E69:E132">(A69*A69)*O69</f>
        <v>27.82988536147186</v>
      </c>
      <c r="O69" s="113">
        <f>Sheet1!F67</f>
        <v>0.6586955115141269</v>
      </c>
    </row>
    <row r="70" spans="1:15" ht="12.75">
      <c r="A70">
        <v>6.6</v>
      </c>
      <c r="B70" s="70">
        <f t="shared" si="3"/>
        <v>107.89277648155536</v>
      </c>
      <c r="C70" s="70">
        <f>A70*Sheet1!D29</f>
        <v>79.19999999999999</v>
      </c>
      <c r="E70" s="70">
        <f t="shared" si="4"/>
        <v>28.692776481555363</v>
      </c>
      <c r="O70" s="113">
        <f>Sheet1!F67</f>
        <v>0.6586955115141269</v>
      </c>
    </row>
    <row r="71" spans="1:15" ht="12.75">
      <c r="A71">
        <v>6.7</v>
      </c>
      <c r="B71" s="70">
        <f t="shared" si="3"/>
        <v>109.96884151186916</v>
      </c>
      <c r="C71" s="70">
        <f>A71*Sheet1!D29</f>
        <v>80.4</v>
      </c>
      <c r="E71" s="70">
        <f t="shared" si="4"/>
        <v>29.568841511869156</v>
      </c>
      <c r="O71" s="113">
        <f>Sheet1!F67</f>
        <v>0.6586955115141269</v>
      </c>
    </row>
    <row r="72" spans="1:15" ht="12.75">
      <c r="A72">
        <v>6.8</v>
      </c>
      <c r="B72" s="70">
        <f t="shared" si="3"/>
        <v>112.05808045241322</v>
      </c>
      <c r="C72" s="70">
        <f>A72*Sheet1!D29</f>
        <v>81.6</v>
      </c>
      <c r="E72" s="70">
        <f t="shared" si="4"/>
        <v>30.458080452413224</v>
      </c>
      <c r="O72" s="113">
        <f>Sheet1!F67</f>
        <v>0.6586955115141269</v>
      </c>
    </row>
    <row r="73" spans="1:15" ht="12.75">
      <c r="A73">
        <v>6.9</v>
      </c>
      <c r="B73" s="70">
        <f t="shared" si="3"/>
        <v>114.1604933031876</v>
      </c>
      <c r="C73" s="70">
        <f>A73*Sheet1!D29</f>
        <v>82.80000000000001</v>
      </c>
      <c r="E73" s="70">
        <f t="shared" si="4"/>
        <v>31.360493303187585</v>
      </c>
      <c r="O73" s="113">
        <f>Sheet1!F67</f>
        <v>0.6586955115141269</v>
      </c>
    </row>
    <row r="74" spans="1:15" ht="12.75">
      <c r="A74">
        <v>7</v>
      </c>
      <c r="B74" s="70">
        <f t="shared" si="3"/>
        <v>116.27608006419221</v>
      </c>
      <c r="C74" s="70">
        <f>A74*Sheet1!D29</f>
        <v>84</v>
      </c>
      <c r="E74" s="70">
        <f t="shared" si="4"/>
        <v>32.276080064192215</v>
      </c>
      <c r="O74" s="113">
        <f>Sheet1!F67</f>
        <v>0.6586955115141269</v>
      </c>
    </row>
    <row r="75" spans="1:15" ht="12.75">
      <c r="A75">
        <v>7.1</v>
      </c>
      <c r="B75" s="70">
        <f t="shared" si="3"/>
        <v>118.40484073542711</v>
      </c>
      <c r="C75" s="70">
        <f>A75*Sheet1!D29</f>
        <v>85.19999999999999</v>
      </c>
      <c r="E75" s="70">
        <f t="shared" si="4"/>
        <v>33.20484073542713</v>
      </c>
      <c r="O75" s="113">
        <f>Sheet1!F67</f>
        <v>0.6586955115141269</v>
      </c>
    </row>
    <row r="76" spans="1:15" ht="12.75">
      <c r="A76">
        <v>7.2</v>
      </c>
      <c r="B76" s="70">
        <f t="shared" si="3"/>
        <v>120.54677531689234</v>
      </c>
      <c r="C76" s="70">
        <f>A76*Sheet1!D29</f>
        <v>86.4</v>
      </c>
      <c r="E76" s="70">
        <f t="shared" si="4"/>
        <v>34.14677531689234</v>
      </c>
      <c r="O76" s="113">
        <f>Sheet1!F67</f>
        <v>0.6586955115141269</v>
      </c>
    </row>
    <row r="77" spans="1:15" ht="12.75">
      <c r="A77">
        <v>7.3</v>
      </c>
      <c r="B77" s="70">
        <f t="shared" si="3"/>
        <v>122.70188380858781</v>
      </c>
      <c r="C77" s="70">
        <f>A77*Sheet1!D29</f>
        <v>87.6</v>
      </c>
      <c r="E77" s="70">
        <f t="shared" si="4"/>
        <v>35.10188380858782</v>
      </c>
      <c r="O77" s="113">
        <f>Sheet1!F67</f>
        <v>0.6586955115141269</v>
      </c>
    </row>
    <row r="78" spans="1:15" ht="12.75">
      <c r="A78">
        <v>7.4</v>
      </c>
      <c r="B78" s="70">
        <f t="shared" si="3"/>
        <v>124.8701662105136</v>
      </c>
      <c r="C78" s="70">
        <f>A78*Sheet1!D29</f>
        <v>88.80000000000001</v>
      </c>
      <c r="E78" s="70">
        <f t="shared" si="4"/>
        <v>36.07016621051359</v>
      </c>
      <c r="O78" s="113">
        <f>Sheet1!F67</f>
        <v>0.6586955115141269</v>
      </c>
    </row>
    <row r="79" spans="1:15" ht="12.75">
      <c r="A79">
        <v>7.5</v>
      </c>
      <c r="B79" s="70">
        <f t="shared" si="3"/>
        <v>127.05162252266965</v>
      </c>
      <c r="C79" s="70">
        <f>A79*Sheet1!D29</f>
        <v>90</v>
      </c>
      <c r="E79" s="70">
        <f t="shared" si="4"/>
        <v>37.05162252266964</v>
      </c>
      <c r="O79" s="113">
        <f>Sheet1!F67</f>
        <v>0.6586955115141269</v>
      </c>
    </row>
    <row r="80" spans="1:15" ht="12.75">
      <c r="A80">
        <v>7.6</v>
      </c>
      <c r="B80" s="70">
        <f t="shared" si="3"/>
        <v>129.24625274505595</v>
      </c>
      <c r="C80" s="70">
        <f>A80*Sheet1!D29</f>
        <v>91.19999999999999</v>
      </c>
      <c r="E80" s="70">
        <f t="shared" si="4"/>
        <v>38.046252745055966</v>
      </c>
      <c r="O80" s="113">
        <f>Sheet1!F67</f>
        <v>0.6586955115141269</v>
      </c>
    </row>
    <row r="81" spans="1:15" ht="12.75">
      <c r="A81">
        <v>7.7</v>
      </c>
      <c r="B81" s="70">
        <f t="shared" si="3"/>
        <v>131.4540568776726</v>
      </c>
      <c r="C81" s="70">
        <f>A81*Sheet1!D29</f>
        <v>92.4</v>
      </c>
      <c r="E81" s="70">
        <f t="shared" si="4"/>
        <v>39.054056877672586</v>
      </c>
      <c r="O81" s="113">
        <f>Sheet1!F67</f>
        <v>0.6586955115141269</v>
      </c>
    </row>
    <row r="82" spans="1:15" ht="12.75">
      <c r="A82">
        <v>7.8</v>
      </c>
      <c r="B82" s="70">
        <f t="shared" si="3"/>
        <v>133.67503492051947</v>
      </c>
      <c r="C82" s="70">
        <f>A82*Sheet1!D29</f>
        <v>93.6</v>
      </c>
      <c r="E82" s="70">
        <f t="shared" si="4"/>
        <v>40.07503492051948</v>
      </c>
      <c r="O82" s="113">
        <f>Sheet1!F67</f>
        <v>0.6586955115141269</v>
      </c>
    </row>
    <row r="83" spans="1:15" ht="12.75">
      <c r="A83">
        <v>7.9</v>
      </c>
      <c r="B83" s="70">
        <f t="shared" si="3"/>
        <v>135.90918687359667</v>
      </c>
      <c r="C83" s="70">
        <f>A83*Sheet1!D29</f>
        <v>94.80000000000001</v>
      </c>
      <c r="E83" s="70">
        <f t="shared" si="4"/>
        <v>41.10918687359666</v>
      </c>
      <c r="O83" s="113">
        <f>Sheet1!F67</f>
        <v>0.6586955115141269</v>
      </c>
    </row>
    <row r="84" spans="1:15" ht="12.75">
      <c r="A84">
        <v>8</v>
      </c>
      <c r="B84" s="70">
        <f t="shared" si="3"/>
        <v>138.15651273690412</v>
      </c>
      <c r="C84" s="70">
        <f>A84*Sheet1!D29</f>
        <v>96</v>
      </c>
      <c r="E84" s="70">
        <f t="shared" si="4"/>
        <v>42.15651273690412</v>
      </c>
      <c r="O84" s="113">
        <f>Sheet1!F67</f>
        <v>0.6586955115141269</v>
      </c>
    </row>
    <row r="85" spans="1:15" ht="12.75">
      <c r="A85">
        <v>8.1</v>
      </c>
      <c r="B85" s="70">
        <f t="shared" si="3"/>
        <v>140.41701251044185</v>
      </c>
      <c r="C85" s="70">
        <f>A85*Sheet1!D29</f>
        <v>97.19999999999999</v>
      </c>
      <c r="E85" s="70">
        <f t="shared" si="4"/>
        <v>43.21701251044186</v>
      </c>
      <c r="O85" s="113">
        <f>Sheet1!F67</f>
        <v>0.6586955115141269</v>
      </c>
    </row>
    <row r="86" spans="1:15" ht="12.75">
      <c r="A86">
        <v>8.2</v>
      </c>
      <c r="B86" s="70">
        <f t="shared" si="3"/>
        <v>142.6906861942099</v>
      </c>
      <c r="C86" s="70">
        <f>A86*Sheet1!D29</f>
        <v>98.39999999999999</v>
      </c>
      <c r="E86" s="70">
        <f t="shared" si="4"/>
        <v>44.29068619420989</v>
      </c>
      <c r="O86" s="113">
        <f>Sheet1!F67</f>
        <v>0.6586955115141269</v>
      </c>
    </row>
    <row r="87" spans="1:15" ht="12.75">
      <c r="A87">
        <v>8.3</v>
      </c>
      <c r="B87" s="70">
        <f t="shared" si="3"/>
        <v>144.97753378820823</v>
      </c>
      <c r="C87" s="70">
        <f>A87*Sheet1!D29</f>
        <v>99.60000000000001</v>
      </c>
      <c r="E87" s="70">
        <f t="shared" si="4"/>
        <v>45.37753378820821</v>
      </c>
      <c r="O87" s="113">
        <f>Sheet1!F67</f>
        <v>0.6586955115141269</v>
      </c>
    </row>
    <row r="88" spans="1:15" ht="12.75">
      <c r="A88">
        <v>8.4</v>
      </c>
      <c r="B88" s="70">
        <f t="shared" si="3"/>
        <v>147.2775552924368</v>
      </c>
      <c r="C88" s="70">
        <f>A88*Sheet1!D29</f>
        <v>100.80000000000001</v>
      </c>
      <c r="E88" s="70">
        <f t="shared" si="4"/>
        <v>46.47755529243679</v>
      </c>
      <c r="O88" s="113">
        <f>Sheet1!F67</f>
        <v>0.6586955115141269</v>
      </c>
    </row>
    <row r="89" spans="1:15" ht="12.75">
      <c r="A89">
        <v>8.5</v>
      </c>
      <c r="B89" s="70">
        <f t="shared" si="3"/>
        <v>149.59075070689568</v>
      </c>
      <c r="C89" s="70">
        <f>A89*Sheet1!D29</f>
        <v>102</v>
      </c>
      <c r="E89" s="70">
        <f t="shared" si="4"/>
        <v>47.59075070689567</v>
      </c>
      <c r="O89" s="113">
        <f>Sheet1!F67</f>
        <v>0.6586955115141269</v>
      </c>
    </row>
    <row r="90" spans="1:15" ht="12.75">
      <c r="A90">
        <v>8.6</v>
      </c>
      <c r="B90" s="70">
        <f t="shared" si="3"/>
        <v>151.9171200315848</v>
      </c>
      <c r="C90" s="70">
        <f>A90*Sheet1!D29</f>
        <v>103.19999999999999</v>
      </c>
      <c r="E90" s="70">
        <f t="shared" si="4"/>
        <v>48.71712003158482</v>
      </c>
      <c r="O90" s="113">
        <f>Sheet1!F67</f>
        <v>0.6586955115141269</v>
      </c>
    </row>
    <row r="91" spans="1:15" ht="12.75">
      <c r="A91">
        <v>8.7</v>
      </c>
      <c r="B91" s="70">
        <f t="shared" si="3"/>
        <v>154.25666326650423</v>
      </c>
      <c r="C91" s="70">
        <f>A91*Sheet1!D29</f>
        <v>104.39999999999999</v>
      </c>
      <c r="E91" s="70">
        <f t="shared" si="4"/>
        <v>49.85666326650425</v>
      </c>
      <c r="O91" s="113">
        <f>Sheet1!F67</f>
        <v>0.6586955115141269</v>
      </c>
    </row>
    <row r="92" spans="1:15" ht="12.75">
      <c r="A92">
        <v>8.8</v>
      </c>
      <c r="B92" s="70">
        <f t="shared" si="3"/>
        <v>156.609380411654</v>
      </c>
      <c r="C92" s="70">
        <f>A92*Sheet1!D29</f>
        <v>105.60000000000001</v>
      </c>
      <c r="E92" s="70">
        <f t="shared" si="4"/>
        <v>51.00938041165399</v>
      </c>
      <c r="O92" s="113">
        <f>Sheet1!F67</f>
        <v>0.6586955115141269</v>
      </c>
    </row>
    <row r="93" spans="1:15" ht="12.75">
      <c r="A93">
        <v>8.9</v>
      </c>
      <c r="B93" s="70">
        <f t="shared" si="3"/>
        <v>158.97527146703402</v>
      </c>
      <c r="C93" s="70">
        <f>A93*Sheet1!D29</f>
        <v>106.80000000000001</v>
      </c>
      <c r="E93" s="70">
        <f t="shared" si="4"/>
        <v>52.175271467033994</v>
      </c>
      <c r="O93" s="113">
        <f>Sheet1!F67</f>
        <v>0.6586955115141269</v>
      </c>
    </row>
    <row r="94" spans="1:15" ht="12.75">
      <c r="A94">
        <v>9</v>
      </c>
      <c r="B94" s="70">
        <f t="shared" si="3"/>
        <v>161.3543364326443</v>
      </c>
      <c r="C94" s="70">
        <f>A94*Sheet1!D29</f>
        <v>108</v>
      </c>
      <c r="E94" s="70">
        <f t="shared" si="4"/>
        <v>53.354336432644274</v>
      </c>
      <c r="O94" s="113">
        <f>Sheet1!F67</f>
        <v>0.6586955115141269</v>
      </c>
    </row>
    <row r="95" spans="1:15" ht="12.75">
      <c r="A95">
        <v>9.1</v>
      </c>
      <c r="B95" s="70">
        <f t="shared" si="3"/>
        <v>163.74657530848484</v>
      </c>
      <c r="C95" s="70">
        <f>A95*Sheet1!D29</f>
        <v>109.19999999999999</v>
      </c>
      <c r="E95" s="70">
        <f t="shared" si="4"/>
        <v>54.54657530848484</v>
      </c>
      <c r="O95" s="113">
        <f>Sheet1!F67</f>
        <v>0.6586955115141269</v>
      </c>
    </row>
    <row r="96" spans="1:15" ht="12.75">
      <c r="A96">
        <v>9.2</v>
      </c>
      <c r="B96" s="70">
        <f t="shared" si="3"/>
        <v>166.1519880945557</v>
      </c>
      <c r="C96" s="70">
        <f>A96*Sheet1!D29</f>
        <v>110.39999999999999</v>
      </c>
      <c r="E96" s="70">
        <f t="shared" si="4"/>
        <v>55.75198809455569</v>
      </c>
      <c r="O96" s="113">
        <f>Sheet1!F67</f>
        <v>0.6586955115141269</v>
      </c>
    </row>
    <row r="97" spans="1:15" ht="12.75">
      <c r="A97">
        <v>9.3</v>
      </c>
      <c r="B97" s="70">
        <f t="shared" si="3"/>
        <v>168.57057479085685</v>
      </c>
      <c r="C97" s="70">
        <f>A97*Sheet1!D29</f>
        <v>111.60000000000001</v>
      </c>
      <c r="E97" s="70">
        <f t="shared" si="4"/>
        <v>56.97057479085684</v>
      </c>
      <c r="O97" s="113">
        <f>Sheet1!F67</f>
        <v>0.6586955115141269</v>
      </c>
    </row>
    <row r="98" spans="1:15" ht="12.75">
      <c r="A98">
        <v>9.4</v>
      </c>
      <c r="B98" s="70">
        <f t="shared" si="3"/>
        <v>171.00233539738826</v>
      </c>
      <c r="C98" s="70">
        <f>A98*Sheet1!D29</f>
        <v>112.80000000000001</v>
      </c>
      <c r="E98" s="70">
        <f t="shared" si="4"/>
        <v>58.20233539738826</v>
      </c>
      <c r="O98" s="113">
        <f>Sheet1!F67</f>
        <v>0.6586955115141269</v>
      </c>
    </row>
    <row r="99" spans="1:15" ht="12.75">
      <c r="A99">
        <v>9.5</v>
      </c>
      <c r="B99" s="70">
        <f t="shared" si="3"/>
        <v>173.44726991414996</v>
      </c>
      <c r="C99" s="70">
        <f>A99*Sheet1!D29</f>
        <v>114</v>
      </c>
      <c r="E99" s="70">
        <f t="shared" si="4"/>
        <v>59.44726991414995</v>
      </c>
      <c r="O99" s="113">
        <f>Sheet1!F67</f>
        <v>0.6586955115141269</v>
      </c>
    </row>
    <row r="100" spans="1:15" ht="12.75">
      <c r="A100">
        <v>9.6</v>
      </c>
      <c r="B100" s="70">
        <f t="shared" si="3"/>
        <v>175.90537834114193</v>
      </c>
      <c r="C100" s="70">
        <f>A100*Sheet1!D29</f>
        <v>115.19999999999999</v>
      </c>
      <c r="E100" s="70">
        <f t="shared" si="4"/>
        <v>60.70537834114193</v>
      </c>
      <c r="O100" s="113">
        <f>Sheet1!F67</f>
        <v>0.6586955115141269</v>
      </c>
    </row>
    <row r="101" spans="1:15" ht="12.75">
      <c r="A101">
        <v>9.7</v>
      </c>
      <c r="B101" s="70">
        <f t="shared" si="3"/>
        <v>178.37666067836417</v>
      </c>
      <c r="C101" s="70">
        <f>A101*Sheet1!D29</f>
        <v>116.39999999999999</v>
      </c>
      <c r="E101" s="70">
        <f t="shared" si="4"/>
        <v>61.97666067836419</v>
      </c>
      <c r="O101" s="113">
        <f>Sheet1!F67</f>
        <v>0.6586955115141269</v>
      </c>
    </row>
    <row r="102" spans="1:15" ht="12.75">
      <c r="A102">
        <v>9.8</v>
      </c>
      <c r="B102" s="70">
        <f t="shared" si="3"/>
        <v>180.86111692581676</v>
      </c>
      <c r="C102" s="70">
        <f>A102*Sheet1!D29</f>
        <v>117.60000000000001</v>
      </c>
      <c r="E102" s="70">
        <f t="shared" si="4"/>
        <v>63.26111692581676</v>
      </c>
      <c r="O102" s="113">
        <f>Sheet1!F67</f>
        <v>0.6586955115141269</v>
      </c>
    </row>
    <row r="103" spans="1:15" ht="12.75">
      <c r="A103">
        <v>9.9</v>
      </c>
      <c r="B103" s="70">
        <f t="shared" si="3"/>
        <v>183.3587470834996</v>
      </c>
      <c r="C103" s="70">
        <f>A103*Sheet1!D29</f>
        <v>118.80000000000001</v>
      </c>
      <c r="E103" s="70">
        <f t="shared" si="4"/>
        <v>64.55874708349958</v>
      </c>
      <c r="O103" s="113">
        <f>Sheet1!F67</f>
        <v>0.6586955115141269</v>
      </c>
    </row>
    <row r="104" spans="1:15" ht="12.75">
      <c r="A104">
        <v>10</v>
      </c>
      <c r="B104" s="70">
        <f t="shared" si="3"/>
        <v>185.86955115141268</v>
      </c>
      <c r="C104" s="70">
        <f>A104*Sheet1!D29</f>
        <v>120</v>
      </c>
      <c r="E104" s="70">
        <f t="shared" si="4"/>
        <v>65.86955115141268</v>
      </c>
      <c r="O104" s="113">
        <f>Sheet1!F67</f>
        <v>0.6586955115141269</v>
      </c>
    </row>
    <row r="105" spans="1:15" ht="12.75">
      <c r="A105">
        <v>10.1</v>
      </c>
      <c r="B105" s="70">
        <f t="shared" si="3"/>
        <v>188.39352912955604</v>
      </c>
      <c r="C105" s="70">
        <f>A105*Sheet1!D29</f>
        <v>121.19999999999999</v>
      </c>
      <c r="E105" s="70">
        <f t="shared" si="4"/>
        <v>67.19352912955607</v>
      </c>
      <c r="O105" s="113">
        <f>Sheet1!F67</f>
        <v>0.6586955115141269</v>
      </c>
    </row>
    <row r="106" spans="1:15" ht="12.75">
      <c r="A106">
        <v>10.2</v>
      </c>
      <c r="B106" s="70">
        <f t="shared" si="3"/>
        <v>190.93068101792974</v>
      </c>
      <c r="C106" s="70">
        <f>A106*Sheet1!D29</f>
        <v>122.39999999999999</v>
      </c>
      <c r="E106" s="70">
        <f t="shared" si="4"/>
        <v>68.53068101792975</v>
      </c>
      <c r="O106" s="113">
        <f>Sheet1!F67</f>
        <v>0.6586955115141269</v>
      </c>
    </row>
    <row r="107" spans="1:15" ht="12.75">
      <c r="A107">
        <v>10.3</v>
      </c>
      <c r="B107" s="70">
        <f t="shared" si="3"/>
        <v>193.48100681653375</v>
      </c>
      <c r="C107" s="70">
        <f>A107*Sheet1!D29</f>
        <v>123.60000000000001</v>
      </c>
      <c r="E107" s="70">
        <f t="shared" si="4"/>
        <v>69.88100681653373</v>
      </c>
      <c r="O107" s="113">
        <f>Sheet1!F67</f>
        <v>0.6586955115141269</v>
      </c>
    </row>
    <row r="108" spans="1:15" ht="12.75">
      <c r="A108">
        <v>10.4</v>
      </c>
      <c r="B108" s="70">
        <f t="shared" si="3"/>
        <v>196.04450652536798</v>
      </c>
      <c r="C108" s="70">
        <f>A108*Sheet1!D29</f>
        <v>124.80000000000001</v>
      </c>
      <c r="E108" s="70">
        <f t="shared" si="4"/>
        <v>71.24450652536797</v>
      </c>
      <c r="O108" s="113">
        <f>Sheet1!F67</f>
        <v>0.6586955115141269</v>
      </c>
    </row>
    <row r="109" spans="1:15" ht="12.75">
      <c r="A109">
        <v>10.5</v>
      </c>
      <c r="B109" s="70">
        <f t="shared" si="3"/>
        <v>198.6211801444325</v>
      </c>
      <c r="C109" s="70">
        <f>A109*Sheet1!D29</f>
        <v>126</v>
      </c>
      <c r="E109" s="70">
        <f t="shared" si="4"/>
        <v>72.62118014443249</v>
      </c>
      <c r="O109" s="113">
        <f>Sheet1!F67</f>
        <v>0.6586955115141269</v>
      </c>
    </row>
    <row r="110" spans="1:15" ht="12.75">
      <c r="A110">
        <v>10.6</v>
      </c>
      <c r="B110" s="70">
        <f t="shared" si="3"/>
        <v>201.2110276737273</v>
      </c>
      <c r="C110" s="70">
        <f>A110*Sheet1!D29</f>
        <v>127.19999999999999</v>
      </c>
      <c r="E110" s="70">
        <f t="shared" si="4"/>
        <v>74.0110276737273</v>
      </c>
      <c r="O110" s="113">
        <f>Sheet1!F67</f>
        <v>0.6586955115141269</v>
      </c>
    </row>
    <row r="111" spans="1:15" ht="12.75">
      <c r="A111">
        <v>10.7</v>
      </c>
      <c r="B111" s="70">
        <f t="shared" si="3"/>
        <v>203.81404911325234</v>
      </c>
      <c r="C111" s="70">
        <f>A111*Sheet1!D29</f>
        <v>128.39999999999998</v>
      </c>
      <c r="E111" s="70">
        <f t="shared" si="4"/>
        <v>75.41404911325237</v>
      </c>
      <c r="O111" s="113">
        <f>Sheet1!F67</f>
        <v>0.6586955115141269</v>
      </c>
    </row>
    <row r="112" spans="1:15" ht="12.75">
      <c r="A112">
        <v>10.8</v>
      </c>
      <c r="B112" s="70">
        <f t="shared" si="3"/>
        <v>206.4302444630078</v>
      </c>
      <c r="C112" s="70">
        <f>A112*Sheet1!D29</f>
        <v>129.60000000000002</v>
      </c>
      <c r="E112" s="70">
        <f t="shared" si="4"/>
        <v>76.83024446300777</v>
      </c>
      <c r="O112" s="113">
        <f>Sheet1!F67</f>
        <v>0.6586955115141269</v>
      </c>
    </row>
    <row r="113" spans="1:15" ht="12.75">
      <c r="A113">
        <v>10.9</v>
      </c>
      <c r="B113" s="70">
        <f t="shared" si="3"/>
        <v>209.05961372299342</v>
      </c>
      <c r="C113" s="70">
        <f>A113*Sheet1!D29</f>
        <v>130.8</v>
      </c>
      <c r="E113" s="70">
        <f t="shared" si="4"/>
        <v>78.25961372299341</v>
      </c>
      <c r="O113" s="113">
        <f>Sheet1!F67</f>
        <v>0.6586955115141269</v>
      </c>
    </row>
    <row r="114" spans="1:15" ht="12.75">
      <c r="A114">
        <v>11</v>
      </c>
      <c r="B114" s="70">
        <f t="shared" si="3"/>
        <v>211.70215689320935</v>
      </c>
      <c r="C114" s="70">
        <f>A114*Sheet1!D29</f>
        <v>132</v>
      </c>
      <c r="E114" s="70">
        <f t="shared" si="4"/>
        <v>79.70215689320935</v>
      </c>
      <c r="O114" s="113">
        <f>Sheet1!F67</f>
        <v>0.6586955115141269</v>
      </c>
    </row>
    <row r="115" spans="1:15" ht="12.75">
      <c r="A115">
        <v>11.1</v>
      </c>
      <c r="B115" s="70">
        <f t="shared" si="3"/>
        <v>214.35787397365556</v>
      </c>
      <c r="C115" s="70">
        <f>A115*Sheet1!D29</f>
        <v>133.2</v>
      </c>
      <c r="E115" s="70">
        <f t="shared" si="4"/>
        <v>81.15787397365557</v>
      </c>
      <c r="O115" s="113">
        <f>Sheet1!F67</f>
        <v>0.6586955115141269</v>
      </c>
    </row>
    <row r="116" spans="1:15" ht="12.75">
      <c r="A116">
        <v>11.2</v>
      </c>
      <c r="B116" s="70">
        <f t="shared" si="3"/>
        <v>217.02676496433205</v>
      </c>
      <c r="C116" s="70">
        <f>A116*Sheet1!D29</f>
        <v>134.39999999999998</v>
      </c>
      <c r="E116" s="70">
        <f t="shared" si="4"/>
        <v>82.62676496433207</v>
      </c>
      <c r="O116" s="113">
        <f>Sheet1!F67</f>
        <v>0.6586955115141269</v>
      </c>
    </row>
    <row r="117" spans="1:15" ht="12.75">
      <c r="A117">
        <v>11.3</v>
      </c>
      <c r="B117" s="70">
        <f t="shared" si="3"/>
        <v>219.7088298652389</v>
      </c>
      <c r="C117" s="70">
        <f>A117*Sheet1!D29</f>
        <v>135.60000000000002</v>
      </c>
      <c r="E117" s="70">
        <f t="shared" si="4"/>
        <v>84.10882986523886</v>
      </c>
      <c r="O117" s="113">
        <f>Sheet1!F67</f>
        <v>0.6586955115141269</v>
      </c>
    </row>
    <row r="118" spans="1:15" ht="12.75">
      <c r="A118">
        <v>11.4</v>
      </c>
      <c r="B118" s="70">
        <f t="shared" si="3"/>
        <v>222.40406867637594</v>
      </c>
      <c r="C118" s="70">
        <f>A118*Sheet1!D29</f>
        <v>136.8</v>
      </c>
      <c r="E118" s="70">
        <f t="shared" si="4"/>
        <v>85.60406867637593</v>
      </c>
      <c r="O118" s="113">
        <f>Sheet1!F67</f>
        <v>0.6586955115141269</v>
      </c>
    </row>
    <row r="119" spans="1:15" ht="12.75">
      <c r="A119">
        <v>11.5</v>
      </c>
      <c r="B119" s="70">
        <f t="shared" si="3"/>
        <v>225.1124813977433</v>
      </c>
      <c r="C119" s="70">
        <f>A119*Sheet1!D29</f>
        <v>138</v>
      </c>
      <c r="E119" s="70">
        <f t="shared" si="4"/>
        <v>87.11248139774328</v>
      </c>
      <c r="O119" s="113">
        <f>Sheet1!F67</f>
        <v>0.6586955115141269</v>
      </c>
    </row>
    <row r="120" spans="1:15" ht="12.75">
      <c r="A120">
        <v>11.6</v>
      </c>
      <c r="B120" s="70">
        <f t="shared" si="3"/>
        <v>227.8340680293409</v>
      </c>
      <c r="C120" s="70">
        <f>A120*Sheet1!D29</f>
        <v>139.2</v>
      </c>
      <c r="E120" s="70">
        <f t="shared" si="4"/>
        <v>88.63406802934091</v>
      </c>
      <c r="O120" s="113">
        <f>Sheet1!F67</f>
        <v>0.6586955115141269</v>
      </c>
    </row>
    <row r="121" spans="1:15" ht="12.75">
      <c r="A121">
        <v>11.7</v>
      </c>
      <c r="B121" s="70">
        <f t="shared" si="3"/>
        <v>230.5688285711688</v>
      </c>
      <c r="C121" s="70">
        <f>A121*Sheet1!D29</f>
        <v>140.39999999999998</v>
      </c>
      <c r="E121" s="70">
        <f t="shared" si="4"/>
        <v>90.16882857116882</v>
      </c>
      <c r="O121" s="113">
        <f>Sheet1!F67</f>
        <v>0.6586955115141269</v>
      </c>
    </row>
    <row r="122" spans="1:15" ht="12.75">
      <c r="A122">
        <v>11.8</v>
      </c>
      <c r="B122" s="70">
        <f t="shared" si="3"/>
        <v>233.31676302322705</v>
      </c>
      <c r="C122" s="70">
        <f>A122*Sheet1!D29</f>
        <v>141.60000000000002</v>
      </c>
      <c r="E122" s="70">
        <f t="shared" si="4"/>
        <v>91.71676302322703</v>
      </c>
      <c r="O122" s="113">
        <f>Sheet1!F67</f>
        <v>0.6586955115141269</v>
      </c>
    </row>
    <row r="123" spans="1:15" ht="12.75">
      <c r="A123">
        <v>11.9</v>
      </c>
      <c r="B123" s="70">
        <f t="shared" si="3"/>
        <v>236.07787138551552</v>
      </c>
      <c r="C123" s="70">
        <f>A123*Sheet1!D29</f>
        <v>142.8</v>
      </c>
      <c r="E123" s="70">
        <f t="shared" si="4"/>
        <v>93.27787138551551</v>
      </c>
      <c r="O123" s="113">
        <f>Sheet1!F67</f>
        <v>0.6586955115141269</v>
      </c>
    </row>
    <row r="124" spans="1:15" ht="12.75">
      <c r="A124">
        <v>12</v>
      </c>
      <c r="B124" s="70">
        <f t="shared" si="3"/>
        <v>238.85215365803427</v>
      </c>
      <c r="C124" s="70">
        <f>A124*Sheet1!D29</f>
        <v>144</v>
      </c>
      <c r="E124" s="70">
        <f t="shared" si="4"/>
        <v>94.85215365803427</v>
      </c>
      <c r="O124" s="113">
        <f>Sheet1!F67</f>
        <v>0.6586955115141269</v>
      </c>
    </row>
    <row r="125" spans="1:15" ht="12.75">
      <c r="A125">
        <v>12.1</v>
      </c>
      <c r="B125" s="70">
        <f t="shared" si="3"/>
        <v>241.6396098407833</v>
      </c>
      <c r="C125" s="70">
        <f>A125*Sheet1!D29</f>
        <v>145.2</v>
      </c>
      <c r="E125" s="70">
        <f t="shared" si="4"/>
        <v>96.4396098407833</v>
      </c>
      <c r="O125" s="113">
        <f>Sheet1!F67</f>
        <v>0.6586955115141269</v>
      </c>
    </row>
    <row r="126" spans="1:15" ht="12.75">
      <c r="A126">
        <v>12.2</v>
      </c>
      <c r="B126" s="70">
        <f t="shared" si="3"/>
        <v>244.4402399337626</v>
      </c>
      <c r="C126" s="70">
        <f>A126*Sheet1!D29</f>
        <v>146.39999999999998</v>
      </c>
      <c r="E126" s="70">
        <f t="shared" si="4"/>
        <v>98.04023993376262</v>
      </c>
      <c r="O126" s="113">
        <f>Sheet1!F67</f>
        <v>0.6586955115141269</v>
      </c>
    </row>
    <row r="127" spans="1:15" ht="12.75">
      <c r="A127">
        <v>12.3</v>
      </c>
      <c r="B127" s="70">
        <f t="shared" si="3"/>
        <v>247.2540439369723</v>
      </c>
      <c r="C127" s="70">
        <f>A127*Sheet1!D29</f>
        <v>147.60000000000002</v>
      </c>
      <c r="E127" s="70">
        <f t="shared" si="4"/>
        <v>99.65404393697227</v>
      </c>
      <c r="O127" s="113">
        <f>Sheet1!F67</f>
        <v>0.6586955115141269</v>
      </c>
    </row>
    <row r="128" spans="1:15" ht="12.75">
      <c r="A128">
        <v>12.4</v>
      </c>
      <c r="B128" s="70">
        <f t="shared" si="3"/>
        <v>250.08102185041218</v>
      </c>
      <c r="C128" s="70">
        <f>A128*Sheet1!D29</f>
        <v>148.8</v>
      </c>
      <c r="E128" s="70">
        <f t="shared" si="4"/>
        <v>101.28102185041216</v>
      </c>
      <c r="O128" s="113">
        <f>Sheet1!F67</f>
        <v>0.6586955115141269</v>
      </c>
    </row>
    <row r="129" spans="1:15" ht="12.75">
      <c r="A129">
        <v>12.5</v>
      </c>
      <c r="B129" s="70">
        <f t="shared" si="3"/>
        <v>252.92117367408233</v>
      </c>
      <c r="C129" s="70">
        <f>A129*Sheet1!D29</f>
        <v>150</v>
      </c>
      <c r="E129" s="70">
        <f t="shared" si="4"/>
        <v>102.92117367408233</v>
      </c>
      <c r="O129" s="113">
        <f>Sheet1!F67</f>
        <v>0.6586955115141269</v>
      </c>
    </row>
    <row r="130" spans="1:15" ht="12.75">
      <c r="A130">
        <v>12.6</v>
      </c>
      <c r="B130" s="70">
        <f t="shared" si="3"/>
        <v>255.77449940798277</v>
      </c>
      <c r="C130" s="70">
        <f>A130*Sheet1!D29</f>
        <v>151.2</v>
      </c>
      <c r="E130" s="70">
        <f t="shared" si="4"/>
        <v>104.57449940798277</v>
      </c>
      <c r="O130" s="113">
        <f>Sheet1!F67</f>
        <v>0.6586955115141269</v>
      </c>
    </row>
    <row r="131" spans="1:15" ht="12.75">
      <c r="A131">
        <v>12.7</v>
      </c>
      <c r="B131" s="70">
        <f t="shared" si="3"/>
        <v>258.6409990521135</v>
      </c>
      <c r="C131" s="70">
        <f>A131*Sheet1!D29</f>
        <v>152.39999999999998</v>
      </c>
      <c r="E131" s="70">
        <f t="shared" si="4"/>
        <v>106.24099905211352</v>
      </c>
      <c r="O131" s="113">
        <f>Sheet1!F67</f>
        <v>0.6586955115141269</v>
      </c>
    </row>
    <row r="132" spans="1:15" ht="12.75">
      <c r="A132">
        <v>12.8</v>
      </c>
      <c r="B132" s="70">
        <f t="shared" si="3"/>
        <v>261.5206726064746</v>
      </c>
      <c r="C132" s="70">
        <f>A132*Sheet1!D29</f>
        <v>153.60000000000002</v>
      </c>
      <c r="E132" s="70">
        <f t="shared" si="4"/>
        <v>107.92067260647457</v>
      </c>
      <c r="O132" s="113">
        <f>Sheet1!F67</f>
        <v>0.6586955115141269</v>
      </c>
    </row>
    <row r="133" spans="1:15" ht="12.75">
      <c r="A133">
        <v>12.9</v>
      </c>
      <c r="B133" s="70">
        <f aca="true" t="shared" si="5" ref="B133:B196">C133+E133</f>
        <v>264.4135200710659</v>
      </c>
      <c r="C133" s="70">
        <f>A133*Sheet1!D29</f>
        <v>154.8</v>
      </c>
      <c r="E133" s="70">
        <f aca="true" t="shared" si="6" ref="E133:E196">(A133*A133)*O133</f>
        <v>109.61352007106585</v>
      </c>
      <c r="O133" s="113">
        <f>Sheet1!F67</f>
        <v>0.6586955115141269</v>
      </c>
    </row>
    <row r="134" spans="1:15" ht="12.75">
      <c r="A134">
        <v>13</v>
      </c>
      <c r="B134" s="70">
        <f t="shared" si="5"/>
        <v>267.31954144588747</v>
      </c>
      <c r="C134" s="70">
        <f>A134*Sheet1!D29</f>
        <v>156</v>
      </c>
      <c r="E134" s="70">
        <f t="shared" si="6"/>
        <v>111.31954144588744</v>
      </c>
      <c r="O134" s="113">
        <f>Sheet1!F67</f>
        <v>0.6586955115141269</v>
      </c>
    </row>
    <row r="135" spans="1:15" ht="12.75">
      <c r="A135">
        <v>13.1</v>
      </c>
      <c r="B135" s="70">
        <f t="shared" si="5"/>
        <v>270.2387367309393</v>
      </c>
      <c r="C135" s="70">
        <f>A135*Sheet1!D29</f>
        <v>157.2</v>
      </c>
      <c r="E135" s="70">
        <f t="shared" si="6"/>
        <v>113.0387367309393</v>
      </c>
      <c r="O135" s="113">
        <f>Sheet1!F67</f>
        <v>0.6586955115141269</v>
      </c>
    </row>
    <row r="136" spans="1:15" ht="12.75">
      <c r="A136">
        <v>13.2</v>
      </c>
      <c r="B136" s="70">
        <f t="shared" si="5"/>
        <v>273.17110592622146</v>
      </c>
      <c r="C136" s="70">
        <f>A136*Sheet1!D29</f>
        <v>158.39999999999998</v>
      </c>
      <c r="E136" s="70">
        <f t="shared" si="6"/>
        <v>114.77110592622145</v>
      </c>
      <c r="O136" s="113">
        <f>Sheet1!F67</f>
        <v>0.6586955115141269</v>
      </c>
    </row>
    <row r="137" spans="1:15" ht="12.75">
      <c r="A137">
        <v>13.3</v>
      </c>
      <c r="B137" s="70">
        <f t="shared" si="5"/>
        <v>276.1166490317339</v>
      </c>
      <c r="C137" s="70">
        <f>A137*Sheet1!D29</f>
        <v>159.60000000000002</v>
      </c>
      <c r="E137" s="70">
        <f t="shared" si="6"/>
        <v>116.5166490317339</v>
      </c>
      <c r="O137" s="113">
        <f>Sheet1!F67</f>
        <v>0.6586955115141269</v>
      </c>
    </row>
    <row r="138" spans="1:15" ht="12.75">
      <c r="A138">
        <v>13.4</v>
      </c>
      <c r="B138" s="70">
        <f t="shared" si="5"/>
        <v>279.0753660474766</v>
      </c>
      <c r="C138" s="70">
        <f>A138*Sheet1!D29</f>
        <v>160.8</v>
      </c>
      <c r="E138" s="70">
        <f t="shared" si="6"/>
        <v>118.27536604747662</v>
      </c>
      <c r="O138" s="113">
        <f>Sheet1!F67</f>
        <v>0.6586955115141269</v>
      </c>
    </row>
    <row r="139" spans="1:15" ht="12.75">
      <c r="A139">
        <v>13.5</v>
      </c>
      <c r="B139" s="70">
        <f t="shared" si="5"/>
        <v>282.04725697344963</v>
      </c>
      <c r="C139" s="70">
        <f>A139*Sheet1!D29</f>
        <v>162</v>
      </c>
      <c r="E139" s="70">
        <f t="shared" si="6"/>
        <v>120.04725697344962</v>
      </c>
      <c r="O139" s="113">
        <f>Sheet1!F67</f>
        <v>0.6586955115141269</v>
      </c>
    </row>
    <row r="140" spans="1:15" ht="12.75">
      <c r="A140">
        <v>13.6</v>
      </c>
      <c r="B140" s="70">
        <f t="shared" si="5"/>
        <v>285.0323218096529</v>
      </c>
      <c r="C140" s="70">
        <f>A140*Sheet1!D29</f>
        <v>163.2</v>
      </c>
      <c r="E140" s="70">
        <f t="shared" si="6"/>
        <v>121.8323218096529</v>
      </c>
      <c r="O140" s="113">
        <f>Sheet1!F67</f>
        <v>0.6586955115141269</v>
      </c>
    </row>
    <row r="141" spans="1:15" ht="12.75">
      <c r="A141">
        <v>13.7</v>
      </c>
      <c r="B141" s="70">
        <f t="shared" si="5"/>
        <v>288.0305605560864</v>
      </c>
      <c r="C141" s="70">
        <f>A141*Sheet1!D29</f>
        <v>164.39999999999998</v>
      </c>
      <c r="E141" s="70">
        <f t="shared" si="6"/>
        <v>123.63056055608645</v>
      </c>
      <c r="O141" s="113">
        <f>Sheet1!F67</f>
        <v>0.6586955115141269</v>
      </c>
    </row>
    <row r="142" spans="1:15" ht="12.75">
      <c r="A142">
        <v>13.8</v>
      </c>
      <c r="B142" s="70">
        <f t="shared" si="5"/>
        <v>291.04197321275035</v>
      </c>
      <c r="C142" s="70">
        <f>A142*Sheet1!D29</f>
        <v>165.60000000000002</v>
      </c>
      <c r="E142" s="70">
        <f t="shared" si="6"/>
        <v>125.44197321275034</v>
      </c>
      <c r="O142" s="113">
        <f>Sheet1!F67</f>
        <v>0.6586955115141269</v>
      </c>
    </row>
    <row r="143" spans="1:15" ht="12.75">
      <c r="A143">
        <v>13.9</v>
      </c>
      <c r="B143" s="70">
        <f t="shared" si="5"/>
        <v>294.0665597796445</v>
      </c>
      <c r="C143" s="70">
        <f>A143*Sheet1!D29</f>
        <v>166.8</v>
      </c>
      <c r="E143" s="70">
        <f t="shared" si="6"/>
        <v>127.26655977964445</v>
      </c>
      <c r="O143" s="113">
        <f>Sheet1!F67</f>
        <v>0.6586955115141269</v>
      </c>
    </row>
    <row r="144" spans="1:15" ht="12.75">
      <c r="A144">
        <v>14</v>
      </c>
      <c r="B144" s="70">
        <f t="shared" si="5"/>
        <v>297.10432025676886</v>
      </c>
      <c r="C144" s="70">
        <f>A144*Sheet1!D29</f>
        <v>168</v>
      </c>
      <c r="E144" s="70">
        <f t="shared" si="6"/>
        <v>129.10432025676886</v>
      </c>
      <c r="O144" s="113">
        <f>Sheet1!F67</f>
        <v>0.6586955115141269</v>
      </c>
    </row>
    <row r="145" spans="1:15" ht="12.75">
      <c r="A145">
        <v>14.1</v>
      </c>
      <c r="B145" s="70">
        <f t="shared" si="5"/>
        <v>300.15525464412354</v>
      </c>
      <c r="C145" s="70">
        <f>A145*Sheet1!D29</f>
        <v>169.2</v>
      </c>
      <c r="E145" s="70">
        <f t="shared" si="6"/>
        <v>130.95525464412356</v>
      </c>
      <c r="O145" s="113">
        <f>Sheet1!F67</f>
        <v>0.6586955115141269</v>
      </c>
    </row>
    <row r="146" spans="1:15" ht="12.75">
      <c r="A146">
        <v>14.2</v>
      </c>
      <c r="B146" s="70">
        <f t="shared" si="5"/>
        <v>303.2193629417085</v>
      </c>
      <c r="C146" s="70">
        <f>A146*Sheet1!D29</f>
        <v>170.39999999999998</v>
      </c>
      <c r="E146" s="70">
        <f t="shared" si="6"/>
        <v>132.81936294170853</v>
      </c>
      <c r="O146" s="113">
        <f>Sheet1!F67</f>
        <v>0.6586955115141269</v>
      </c>
    </row>
    <row r="147" spans="1:15" ht="12.75">
      <c r="A147">
        <v>14.3</v>
      </c>
      <c r="B147" s="70">
        <f t="shared" si="5"/>
        <v>306.29664514952384</v>
      </c>
      <c r="C147" s="70">
        <f>A147*Sheet1!D29</f>
        <v>171.60000000000002</v>
      </c>
      <c r="E147" s="70">
        <f t="shared" si="6"/>
        <v>134.69664514952382</v>
      </c>
      <c r="O147" s="113">
        <f>Sheet1!F67</f>
        <v>0.6586955115141269</v>
      </c>
    </row>
    <row r="148" spans="1:15" ht="12.75">
      <c r="A148">
        <v>14.4</v>
      </c>
      <c r="B148" s="70">
        <f t="shared" si="5"/>
        <v>309.3871012675694</v>
      </c>
      <c r="C148" s="70">
        <f>A148*Sheet1!D29</f>
        <v>172.8</v>
      </c>
      <c r="E148" s="70">
        <f t="shared" si="6"/>
        <v>136.58710126756935</v>
      </c>
      <c r="O148" s="113">
        <f>Sheet1!F67</f>
        <v>0.6586955115141269</v>
      </c>
    </row>
    <row r="149" spans="1:15" ht="12.75">
      <c r="A149">
        <v>14.5</v>
      </c>
      <c r="B149" s="70">
        <f t="shared" si="5"/>
        <v>312.4907312958452</v>
      </c>
      <c r="C149" s="70">
        <f>A149*Sheet1!D29</f>
        <v>174</v>
      </c>
      <c r="E149" s="70">
        <f t="shared" si="6"/>
        <v>138.49073129584517</v>
      </c>
      <c r="O149" s="113">
        <f>Sheet1!F67</f>
        <v>0.6586955115141269</v>
      </c>
    </row>
    <row r="150" spans="1:15" ht="12.75">
      <c r="A150">
        <v>14.6</v>
      </c>
      <c r="B150" s="70">
        <f t="shared" si="5"/>
        <v>315.6075352343513</v>
      </c>
      <c r="C150" s="70">
        <f>A150*Sheet1!D29</f>
        <v>175.2</v>
      </c>
      <c r="E150" s="70">
        <f t="shared" si="6"/>
        <v>140.4075352343513</v>
      </c>
      <c r="O150" s="113">
        <f>Sheet1!F67</f>
        <v>0.6586955115141269</v>
      </c>
    </row>
    <row r="151" spans="1:15" ht="12.75">
      <c r="A151">
        <v>14.7</v>
      </c>
      <c r="B151" s="70">
        <f t="shared" si="5"/>
        <v>318.7375130830876</v>
      </c>
      <c r="C151" s="70">
        <f>A151*Sheet1!D29</f>
        <v>176.39999999999998</v>
      </c>
      <c r="E151" s="70">
        <f t="shared" si="6"/>
        <v>142.33751308308766</v>
      </c>
      <c r="O151" s="113">
        <f>Sheet1!F67</f>
        <v>0.6586955115141269</v>
      </c>
    </row>
    <row r="152" spans="1:15" ht="12.75">
      <c r="A152">
        <v>14.8</v>
      </c>
      <c r="B152" s="70">
        <f t="shared" si="5"/>
        <v>321.8806648420544</v>
      </c>
      <c r="C152" s="70">
        <f>A152*Sheet1!D29</f>
        <v>177.60000000000002</v>
      </c>
      <c r="E152" s="70">
        <f t="shared" si="6"/>
        <v>144.28066484205436</v>
      </c>
      <c r="O152" s="113">
        <f>Sheet1!F67</f>
        <v>0.6586955115141269</v>
      </c>
    </row>
    <row r="153" spans="1:15" ht="12.75">
      <c r="A153">
        <v>14.9</v>
      </c>
      <c r="B153" s="70">
        <f t="shared" si="5"/>
        <v>325.03699051125136</v>
      </c>
      <c r="C153" s="70">
        <f>A153*Sheet1!D29</f>
        <v>178.8</v>
      </c>
      <c r="E153" s="70">
        <f t="shared" si="6"/>
        <v>146.23699051125132</v>
      </c>
      <c r="O153" s="113">
        <f>Sheet1!F67</f>
        <v>0.6586955115141269</v>
      </c>
    </row>
    <row r="154" spans="1:15" ht="12.75">
      <c r="A154">
        <v>15</v>
      </c>
      <c r="B154" s="70">
        <f t="shared" si="5"/>
        <v>328.2064900906786</v>
      </c>
      <c r="C154" s="70">
        <f>A154*Sheet1!D29</f>
        <v>180</v>
      </c>
      <c r="E154" s="70">
        <f t="shared" si="6"/>
        <v>148.20649009067856</v>
      </c>
      <c r="O154" s="113">
        <f>Sheet1!F67</f>
        <v>0.6586955115141269</v>
      </c>
    </row>
    <row r="155" spans="1:15" ht="12.75">
      <c r="A155">
        <v>15.1</v>
      </c>
      <c r="B155" s="70">
        <f t="shared" si="5"/>
        <v>331.38916358033606</v>
      </c>
      <c r="C155" s="70">
        <f>A155*Sheet1!D29</f>
        <v>181.2</v>
      </c>
      <c r="E155" s="70">
        <f t="shared" si="6"/>
        <v>150.18916358033607</v>
      </c>
      <c r="O155" s="113">
        <f>Sheet1!F67</f>
        <v>0.6586955115141269</v>
      </c>
    </row>
    <row r="156" spans="1:15" ht="12.75">
      <c r="A156">
        <v>15.2</v>
      </c>
      <c r="B156" s="70">
        <f t="shared" si="5"/>
        <v>334.58501098022384</v>
      </c>
      <c r="C156" s="70">
        <f>A156*Sheet1!D29</f>
        <v>182.39999999999998</v>
      </c>
      <c r="E156" s="70">
        <f t="shared" si="6"/>
        <v>152.18501098022386</v>
      </c>
      <c r="O156" s="113">
        <f>Sheet1!F67</f>
        <v>0.6586955115141269</v>
      </c>
    </row>
    <row r="157" spans="1:15" ht="12.75">
      <c r="A157">
        <v>15.3</v>
      </c>
      <c r="B157" s="70">
        <f t="shared" si="5"/>
        <v>337.794032290342</v>
      </c>
      <c r="C157" s="70">
        <f>A157*Sheet1!D29</f>
        <v>183.60000000000002</v>
      </c>
      <c r="E157" s="70">
        <f t="shared" si="6"/>
        <v>154.19403229034197</v>
      </c>
      <c r="O157" s="113">
        <f>Sheet1!F67</f>
        <v>0.6586955115141269</v>
      </c>
    </row>
    <row r="158" spans="1:15" ht="12.75">
      <c r="A158">
        <v>15.4</v>
      </c>
      <c r="B158" s="70">
        <f t="shared" si="5"/>
        <v>341.0162275106903</v>
      </c>
      <c r="C158" s="70">
        <f>A158*Sheet1!D29</f>
        <v>184.8</v>
      </c>
      <c r="E158" s="70">
        <f t="shared" si="6"/>
        <v>156.21622751069035</v>
      </c>
      <c r="O158" s="113">
        <f>Sheet1!F67</f>
        <v>0.6586955115141269</v>
      </c>
    </row>
    <row r="159" spans="1:15" ht="12.75">
      <c r="A159">
        <v>15.5</v>
      </c>
      <c r="B159" s="70">
        <f t="shared" si="5"/>
        <v>344.251596641269</v>
      </c>
      <c r="C159" s="70">
        <f>A159*Sheet1!D29</f>
        <v>186</v>
      </c>
      <c r="E159" s="70">
        <f t="shared" si="6"/>
        <v>158.25159664126897</v>
      </c>
      <c r="O159" s="113">
        <f>Sheet1!F67</f>
        <v>0.6586955115141269</v>
      </c>
    </row>
    <row r="160" spans="1:15" ht="12.75">
      <c r="A160">
        <v>15.6</v>
      </c>
      <c r="B160" s="70">
        <f t="shared" si="5"/>
        <v>347.50013968207793</v>
      </c>
      <c r="C160" s="70">
        <f>A160*Sheet1!D29</f>
        <v>187.2</v>
      </c>
      <c r="E160" s="70">
        <f t="shared" si="6"/>
        <v>160.3001396820779</v>
      </c>
      <c r="O160" s="113">
        <f>Sheet1!F67</f>
        <v>0.6586955115141269</v>
      </c>
    </row>
    <row r="161" spans="1:15" ht="12.75">
      <c r="A161">
        <v>15.7</v>
      </c>
      <c r="B161" s="70">
        <f t="shared" si="5"/>
        <v>350.7618566331171</v>
      </c>
      <c r="C161" s="70">
        <f>A161*Sheet1!D29</f>
        <v>188.39999999999998</v>
      </c>
      <c r="E161" s="70">
        <f t="shared" si="6"/>
        <v>162.36185663311713</v>
      </c>
      <c r="O161" s="113">
        <f>Sheet1!F67</f>
        <v>0.6586955115141269</v>
      </c>
    </row>
    <row r="162" spans="1:15" ht="12.75">
      <c r="A162">
        <v>15.8</v>
      </c>
      <c r="B162" s="70">
        <f t="shared" si="5"/>
        <v>354.03674749438665</v>
      </c>
      <c r="C162" s="70">
        <f>A162*Sheet1!D29</f>
        <v>189.60000000000002</v>
      </c>
      <c r="E162" s="70">
        <f t="shared" si="6"/>
        <v>164.43674749438665</v>
      </c>
      <c r="O162" s="113">
        <f>Sheet1!F67</f>
        <v>0.6586955115141269</v>
      </c>
    </row>
    <row r="163" spans="1:15" ht="12.75">
      <c r="A163">
        <v>15.9</v>
      </c>
      <c r="B163" s="70">
        <f t="shared" si="5"/>
        <v>357.3248122658864</v>
      </c>
      <c r="C163" s="70">
        <f>A163*Sheet1!D29</f>
        <v>190.8</v>
      </c>
      <c r="E163" s="70">
        <f t="shared" si="6"/>
        <v>166.52481226588642</v>
      </c>
      <c r="O163" s="113">
        <f>Sheet1!F67</f>
        <v>0.6586955115141269</v>
      </c>
    </row>
    <row r="164" spans="1:15" ht="12.75">
      <c r="A164">
        <v>16</v>
      </c>
      <c r="B164" s="70">
        <f t="shared" si="5"/>
        <v>360.6260509476165</v>
      </c>
      <c r="C164" s="70">
        <f>A164*Sheet1!D29</f>
        <v>192</v>
      </c>
      <c r="E164" s="70">
        <f t="shared" si="6"/>
        <v>168.62605094761648</v>
      </c>
      <c r="O164" s="113">
        <f>Sheet1!F67</f>
        <v>0.6586955115141269</v>
      </c>
    </row>
    <row r="165" spans="1:15" ht="12.75">
      <c r="A165">
        <v>16.1</v>
      </c>
      <c r="B165" s="70">
        <f t="shared" si="5"/>
        <v>363.94046353957685</v>
      </c>
      <c r="C165" s="70">
        <f>A165*Sheet1!D29</f>
        <v>193.20000000000002</v>
      </c>
      <c r="E165" s="70">
        <f t="shared" si="6"/>
        <v>170.74046353957684</v>
      </c>
      <c r="O165" s="113">
        <f>Sheet1!F67</f>
        <v>0.6586955115141269</v>
      </c>
    </row>
    <row r="166" spans="1:15" ht="12.75">
      <c r="A166">
        <v>16.2</v>
      </c>
      <c r="B166" s="70">
        <f t="shared" si="5"/>
        <v>367.2680500417674</v>
      </c>
      <c r="C166" s="70">
        <f>A166*Sheet1!D29</f>
        <v>194.39999999999998</v>
      </c>
      <c r="E166" s="70">
        <f t="shared" si="6"/>
        <v>172.86805004176745</v>
      </c>
      <c r="O166" s="113">
        <f>Sheet1!F67</f>
        <v>0.6586955115141269</v>
      </c>
    </row>
    <row r="167" spans="1:15" ht="12.75">
      <c r="A167">
        <v>16.3</v>
      </c>
      <c r="B167" s="70">
        <f t="shared" si="5"/>
        <v>370.6088104541884</v>
      </c>
      <c r="C167" s="70">
        <f>A167*Sheet1!D29</f>
        <v>195.60000000000002</v>
      </c>
      <c r="E167" s="70">
        <f t="shared" si="6"/>
        <v>175.00881045418836</v>
      </c>
      <c r="O167" s="113">
        <f>Sheet1!F67</f>
        <v>0.6586955115141269</v>
      </c>
    </row>
    <row r="168" spans="1:15" ht="12.75">
      <c r="A168">
        <v>16.4</v>
      </c>
      <c r="B168" s="70">
        <f t="shared" si="5"/>
        <v>373.96274477683954</v>
      </c>
      <c r="C168" s="70">
        <f>A168*Sheet1!D29</f>
        <v>196.79999999999998</v>
      </c>
      <c r="E168" s="70">
        <f t="shared" si="6"/>
        <v>177.16274477683956</v>
      </c>
      <c r="O168" s="113">
        <f>Sheet1!F67</f>
        <v>0.6586955115141269</v>
      </c>
    </row>
    <row r="169" spans="1:15" ht="12.75">
      <c r="A169">
        <v>16.5</v>
      </c>
      <c r="B169" s="70">
        <f t="shared" si="5"/>
        <v>377.32985300972103</v>
      </c>
      <c r="C169" s="70">
        <f>A169*Sheet1!D29</f>
        <v>198</v>
      </c>
      <c r="E169" s="70">
        <f t="shared" si="6"/>
        <v>179.32985300972103</v>
      </c>
      <c r="O169" s="113">
        <f>Sheet1!F67</f>
        <v>0.6586955115141269</v>
      </c>
    </row>
    <row r="170" spans="1:15" ht="12.75">
      <c r="A170">
        <v>16.6</v>
      </c>
      <c r="B170" s="70">
        <f t="shared" si="5"/>
        <v>380.7101351528329</v>
      </c>
      <c r="C170" s="70">
        <f>A170*Sheet1!D29</f>
        <v>199.20000000000002</v>
      </c>
      <c r="E170" s="70">
        <f t="shared" si="6"/>
        <v>181.51013515283285</v>
      </c>
      <c r="O170" s="113">
        <f>Sheet1!F67</f>
        <v>0.6586955115141269</v>
      </c>
    </row>
    <row r="171" spans="1:15" ht="12.75">
      <c r="A171">
        <v>16.7</v>
      </c>
      <c r="B171" s="70">
        <f t="shared" si="5"/>
        <v>384.10359120617477</v>
      </c>
      <c r="C171" s="70">
        <f>A171*Sheet1!D29</f>
        <v>200.39999999999998</v>
      </c>
      <c r="E171" s="70">
        <f t="shared" si="6"/>
        <v>183.70359120617482</v>
      </c>
      <c r="O171" s="113">
        <f>Sheet1!F67</f>
        <v>0.6586955115141269</v>
      </c>
    </row>
    <row r="172" spans="1:15" ht="12.75">
      <c r="A172">
        <v>16.8</v>
      </c>
      <c r="B172" s="70">
        <f t="shared" si="5"/>
        <v>387.5102211697472</v>
      </c>
      <c r="C172" s="70">
        <f>A172*Sheet1!D29</f>
        <v>201.60000000000002</v>
      </c>
      <c r="E172" s="70">
        <f t="shared" si="6"/>
        <v>185.91022116974716</v>
      </c>
      <c r="O172" s="113">
        <f>Sheet1!F67</f>
        <v>0.6586955115141269</v>
      </c>
    </row>
    <row r="173" spans="1:15" ht="12.75">
      <c r="A173">
        <v>16.9</v>
      </c>
      <c r="B173" s="70">
        <f t="shared" si="5"/>
        <v>390.93002504354973</v>
      </c>
      <c r="C173" s="70">
        <f>A173*Sheet1!D29</f>
        <v>202.79999999999998</v>
      </c>
      <c r="E173" s="70">
        <f t="shared" si="6"/>
        <v>188.13002504354975</v>
      </c>
      <c r="O173" s="113">
        <f>Sheet1!F67</f>
        <v>0.6586955115141269</v>
      </c>
    </row>
    <row r="174" spans="1:15" ht="12.75">
      <c r="A174">
        <v>17</v>
      </c>
      <c r="B174" s="70">
        <f t="shared" si="5"/>
        <v>394.3630028275827</v>
      </c>
      <c r="C174" s="70">
        <f>A174*Sheet1!D29</f>
        <v>204</v>
      </c>
      <c r="E174" s="70">
        <f t="shared" si="6"/>
        <v>190.36300282758268</v>
      </c>
      <c r="O174" s="113">
        <f>Sheet1!F67</f>
        <v>0.6586955115141269</v>
      </c>
    </row>
    <row r="175" spans="1:15" ht="12.75">
      <c r="A175">
        <v>17.1</v>
      </c>
      <c r="B175" s="70">
        <f t="shared" si="5"/>
        <v>397.80915452184587</v>
      </c>
      <c r="C175" s="70">
        <f>A175*Sheet1!D29</f>
        <v>205.20000000000002</v>
      </c>
      <c r="E175" s="70">
        <f t="shared" si="6"/>
        <v>192.60915452184585</v>
      </c>
      <c r="O175" s="113">
        <f>Sheet1!F67</f>
        <v>0.6586955115141269</v>
      </c>
    </row>
    <row r="176" spans="1:15" ht="12.75">
      <c r="A176">
        <v>17.2</v>
      </c>
      <c r="B176" s="70">
        <f t="shared" si="5"/>
        <v>401.2684801263392</v>
      </c>
      <c r="C176" s="70">
        <f>A176*Sheet1!D29</f>
        <v>206.39999999999998</v>
      </c>
      <c r="E176" s="70">
        <f t="shared" si="6"/>
        <v>194.86848012633928</v>
      </c>
      <c r="O176" s="113">
        <f>Sheet1!F67</f>
        <v>0.6586955115141269</v>
      </c>
    </row>
    <row r="177" spans="1:15" ht="12.75">
      <c r="A177">
        <v>17.3</v>
      </c>
      <c r="B177" s="70">
        <f t="shared" si="5"/>
        <v>404.74097964106306</v>
      </c>
      <c r="C177" s="70">
        <f>A177*Sheet1!D29</f>
        <v>207.60000000000002</v>
      </c>
      <c r="E177" s="70">
        <f t="shared" si="6"/>
        <v>197.14097964106304</v>
      </c>
      <c r="O177" s="113">
        <f>Sheet1!F67</f>
        <v>0.6586955115141269</v>
      </c>
    </row>
    <row r="178" spans="1:15" ht="12.75">
      <c r="A178">
        <v>17.4</v>
      </c>
      <c r="B178" s="70">
        <f t="shared" si="5"/>
        <v>408.226653066017</v>
      </c>
      <c r="C178" s="70">
        <f>A178*Sheet1!D29</f>
        <v>208.79999999999998</v>
      </c>
      <c r="E178" s="70">
        <f t="shared" si="6"/>
        <v>199.426653066017</v>
      </c>
      <c r="O178" s="113">
        <f>Sheet1!F67</f>
        <v>0.6586955115141269</v>
      </c>
    </row>
    <row r="179" spans="1:15" ht="12.75">
      <c r="A179">
        <v>17.5</v>
      </c>
      <c r="B179" s="70">
        <f t="shared" si="5"/>
        <v>411.7255004012013</v>
      </c>
      <c r="C179" s="70">
        <f>A179*Sheet1!D29</f>
        <v>210</v>
      </c>
      <c r="E179" s="70">
        <f t="shared" si="6"/>
        <v>201.72550040120134</v>
      </c>
      <c r="O179" s="113">
        <f>Sheet1!F67</f>
        <v>0.6586955115141269</v>
      </c>
    </row>
    <row r="180" spans="1:15" ht="12.75">
      <c r="A180">
        <v>17.6</v>
      </c>
      <c r="B180" s="70">
        <f t="shared" si="5"/>
        <v>415.23752164661596</v>
      </c>
      <c r="C180" s="70">
        <f>A180*Sheet1!D29</f>
        <v>211.20000000000002</v>
      </c>
      <c r="E180" s="70">
        <f t="shared" si="6"/>
        <v>204.03752164661597</v>
      </c>
      <c r="O180" s="113">
        <f>Sheet1!F67</f>
        <v>0.6586955115141269</v>
      </c>
    </row>
    <row r="181" spans="1:15" ht="12.75">
      <c r="A181">
        <v>17.7</v>
      </c>
      <c r="B181" s="70">
        <f t="shared" si="5"/>
        <v>418.7627168022608</v>
      </c>
      <c r="C181" s="70">
        <f>A181*Sheet1!D29</f>
        <v>212.39999999999998</v>
      </c>
      <c r="E181" s="70">
        <f t="shared" si="6"/>
        <v>206.3627168022608</v>
      </c>
      <c r="O181" s="113">
        <f>Sheet1!F67</f>
        <v>0.6586955115141269</v>
      </c>
    </row>
    <row r="182" spans="1:15" ht="12.75">
      <c r="A182">
        <v>17.8</v>
      </c>
      <c r="B182" s="70">
        <f t="shared" si="5"/>
        <v>422.301085868136</v>
      </c>
      <c r="C182" s="70">
        <f>A182*Sheet1!D29</f>
        <v>213.60000000000002</v>
      </c>
      <c r="E182" s="70">
        <f t="shared" si="6"/>
        <v>208.70108586813598</v>
      </c>
      <c r="O182" s="113">
        <f>Sheet1!F67</f>
        <v>0.6586955115141269</v>
      </c>
    </row>
    <row r="183" spans="1:15" ht="12.75">
      <c r="A183">
        <v>17.9</v>
      </c>
      <c r="B183" s="70">
        <f t="shared" si="5"/>
        <v>425.85262884424134</v>
      </c>
      <c r="C183" s="70">
        <f>A183*Sheet1!D29</f>
        <v>214.79999999999998</v>
      </c>
      <c r="E183" s="70">
        <f t="shared" si="6"/>
        <v>211.05262884424135</v>
      </c>
      <c r="O183" s="113">
        <f>Sheet1!F67</f>
        <v>0.6586955115141269</v>
      </c>
    </row>
    <row r="184" spans="1:15" ht="12.75">
      <c r="A184">
        <v>18</v>
      </c>
      <c r="B184" s="70">
        <f t="shared" si="5"/>
        <v>429.4173457305771</v>
      </c>
      <c r="C184" s="70">
        <f>A184*Sheet1!D29</f>
        <v>216</v>
      </c>
      <c r="E184" s="70">
        <f t="shared" si="6"/>
        <v>213.4173457305771</v>
      </c>
      <c r="O184" s="113">
        <f>Sheet1!F67</f>
        <v>0.6586955115141269</v>
      </c>
    </row>
    <row r="185" spans="1:15" ht="12.75">
      <c r="A185">
        <v>18.1</v>
      </c>
      <c r="B185" s="70">
        <f t="shared" si="5"/>
        <v>432.99523652714316</v>
      </c>
      <c r="C185" s="70">
        <f>A185*Sheet1!D29</f>
        <v>217.20000000000002</v>
      </c>
      <c r="E185" s="70">
        <f t="shared" si="6"/>
        <v>215.79523652714315</v>
      </c>
      <c r="O185" s="113">
        <f>Sheet1!F67</f>
        <v>0.6586955115141269</v>
      </c>
    </row>
    <row r="186" spans="1:15" ht="12.75">
      <c r="A186">
        <v>18.2</v>
      </c>
      <c r="B186" s="70">
        <f t="shared" si="5"/>
        <v>436.58630123393937</v>
      </c>
      <c r="C186" s="70">
        <f>A186*Sheet1!D29</f>
        <v>218.39999999999998</v>
      </c>
      <c r="E186" s="70">
        <f t="shared" si="6"/>
        <v>218.18630123393936</v>
      </c>
      <c r="O186" s="113">
        <f>Sheet1!F67</f>
        <v>0.6586955115141269</v>
      </c>
    </row>
    <row r="187" spans="1:15" ht="12.75">
      <c r="A187">
        <v>18.3</v>
      </c>
      <c r="B187" s="70">
        <f t="shared" si="5"/>
        <v>440.190539850966</v>
      </c>
      <c r="C187" s="70">
        <f>A187*Sheet1!D29</f>
        <v>219.60000000000002</v>
      </c>
      <c r="E187" s="70">
        <f t="shared" si="6"/>
        <v>220.59053985096597</v>
      </c>
      <c r="O187" s="113">
        <f>Sheet1!F67</f>
        <v>0.6586955115141269</v>
      </c>
    </row>
    <row r="188" spans="1:15" ht="12.75">
      <c r="A188">
        <v>18.4</v>
      </c>
      <c r="B188" s="70">
        <f t="shared" si="5"/>
        <v>443.80795237822275</v>
      </c>
      <c r="C188" s="70">
        <f>A188*Sheet1!D29</f>
        <v>220.79999999999998</v>
      </c>
      <c r="E188" s="70">
        <f t="shared" si="6"/>
        <v>223.00795237822277</v>
      </c>
      <c r="O188" s="113">
        <f>Sheet1!F67</f>
        <v>0.6586955115141269</v>
      </c>
    </row>
    <row r="189" spans="1:15" ht="12.75">
      <c r="A189">
        <v>18.5</v>
      </c>
      <c r="B189" s="70">
        <f t="shared" si="5"/>
        <v>447.43853881570993</v>
      </c>
      <c r="C189" s="70">
        <f>A189*Sheet1!D29</f>
        <v>222</v>
      </c>
      <c r="E189" s="70">
        <f t="shared" si="6"/>
        <v>225.43853881570993</v>
      </c>
      <c r="O189" s="113">
        <f>Sheet1!F67</f>
        <v>0.6586955115141269</v>
      </c>
    </row>
    <row r="190" spans="1:15" ht="12.75">
      <c r="A190">
        <v>18.6</v>
      </c>
      <c r="B190" s="70">
        <f t="shared" si="5"/>
        <v>451.08229916342736</v>
      </c>
      <c r="C190" s="70">
        <f>A190*Sheet1!D29</f>
        <v>223.20000000000002</v>
      </c>
      <c r="E190" s="70">
        <f t="shared" si="6"/>
        <v>227.88229916342735</v>
      </c>
      <c r="O190" s="113">
        <f>Sheet1!F67</f>
        <v>0.6586955115141269</v>
      </c>
    </row>
    <row r="191" spans="1:15" ht="12.75">
      <c r="A191">
        <v>18.7</v>
      </c>
      <c r="B191" s="70">
        <f t="shared" si="5"/>
        <v>454.739233421375</v>
      </c>
      <c r="C191" s="70">
        <f>A191*Sheet1!D29</f>
        <v>224.39999999999998</v>
      </c>
      <c r="E191" s="70">
        <f t="shared" si="6"/>
        <v>230.339233421375</v>
      </c>
      <c r="O191" s="113">
        <f>Sheet1!F67</f>
        <v>0.6586955115141269</v>
      </c>
    </row>
    <row r="192" spans="1:15" ht="12.75">
      <c r="A192">
        <v>18.8</v>
      </c>
      <c r="B192" s="70">
        <f t="shared" si="5"/>
        <v>458.40934158955304</v>
      </c>
      <c r="C192" s="70">
        <f>A192*Sheet1!D29</f>
        <v>225.60000000000002</v>
      </c>
      <c r="E192" s="70">
        <f t="shared" si="6"/>
        <v>232.80934158955304</v>
      </c>
      <c r="O192" s="113">
        <f>Sheet1!F67</f>
        <v>0.6586955115141269</v>
      </c>
    </row>
    <row r="193" spans="1:15" ht="12.75">
      <c r="A193">
        <v>18.9</v>
      </c>
      <c r="B193" s="70">
        <f t="shared" si="5"/>
        <v>462.0926236679612</v>
      </c>
      <c r="C193" s="70">
        <f>A193*Sheet1!D29</f>
        <v>226.79999999999998</v>
      </c>
      <c r="E193" s="70">
        <f t="shared" si="6"/>
        <v>235.2926236679612</v>
      </c>
      <c r="O193" s="113">
        <f>Sheet1!F67</f>
        <v>0.6586955115141269</v>
      </c>
    </row>
    <row r="194" spans="1:15" ht="12.75">
      <c r="A194">
        <v>19</v>
      </c>
      <c r="B194" s="70">
        <f t="shared" si="5"/>
        <v>465.7890796565998</v>
      </c>
      <c r="C194" s="70">
        <f>A194*Sheet1!D29</f>
        <v>228</v>
      </c>
      <c r="E194" s="70">
        <f t="shared" si="6"/>
        <v>237.7890796565998</v>
      </c>
      <c r="O194" s="113">
        <f>Sheet1!F67</f>
        <v>0.6586955115141269</v>
      </c>
    </row>
    <row r="195" spans="1:15" ht="12.75">
      <c r="A195">
        <v>19.1</v>
      </c>
      <c r="B195" s="70">
        <f t="shared" si="5"/>
        <v>469.4987095554687</v>
      </c>
      <c r="C195" s="70">
        <f>A195*Sheet1!D29</f>
        <v>229.20000000000002</v>
      </c>
      <c r="E195" s="70">
        <f t="shared" si="6"/>
        <v>240.29870955546866</v>
      </c>
      <c r="O195" s="113">
        <f>Sheet1!F67</f>
        <v>0.6586955115141269</v>
      </c>
    </row>
    <row r="196" spans="1:15" ht="12.75">
      <c r="A196">
        <v>19.2</v>
      </c>
      <c r="B196" s="70">
        <f t="shared" si="5"/>
        <v>473.2215133645677</v>
      </c>
      <c r="C196" s="70">
        <f>A196*Sheet1!D29</f>
        <v>230.39999999999998</v>
      </c>
      <c r="E196" s="70">
        <f t="shared" si="6"/>
        <v>242.82151336456772</v>
      </c>
      <c r="O196" s="113">
        <f>Sheet1!F67</f>
        <v>0.6586955115141269</v>
      </c>
    </row>
    <row r="197" spans="1:15" ht="12.75">
      <c r="A197">
        <v>19.3</v>
      </c>
      <c r="B197" s="70">
        <f aca="true" t="shared" si="7" ref="B197:B260">C197+E197</f>
        <v>476.95749108389714</v>
      </c>
      <c r="C197" s="70">
        <f>A197*Sheet1!D29</f>
        <v>231.60000000000002</v>
      </c>
      <c r="E197" s="70">
        <f aca="true" t="shared" si="8" ref="E197:E260">(A197*A197)*O197</f>
        <v>245.35749108389712</v>
      </c>
      <c r="O197" s="113">
        <f>Sheet1!F67</f>
        <v>0.6586955115141269</v>
      </c>
    </row>
    <row r="198" spans="1:15" ht="12.75">
      <c r="A198">
        <v>19.4</v>
      </c>
      <c r="B198" s="70">
        <f t="shared" si="7"/>
        <v>480.70664271345674</v>
      </c>
      <c r="C198" s="70">
        <f>A198*Sheet1!D29</f>
        <v>232.79999999999998</v>
      </c>
      <c r="E198" s="70">
        <f t="shared" si="8"/>
        <v>247.90664271345676</v>
      </c>
      <c r="O198" s="113">
        <f>Sheet1!F67</f>
        <v>0.6586955115141269</v>
      </c>
    </row>
    <row r="199" spans="1:15" ht="12.75">
      <c r="A199">
        <v>19.5</v>
      </c>
      <c r="B199" s="70">
        <f t="shared" si="7"/>
        <v>484.46896825324677</v>
      </c>
      <c r="C199" s="70">
        <f>A199*Sheet1!D29</f>
        <v>234</v>
      </c>
      <c r="E199" s="70">
        <f t="shared" si="8"/>
        <v>250.46896825324674</v>
      </c>
      <c r="O199" s="113">
        <f>Sheet1!F67</f>
        <v>0.6586955115141269</v>
      </c>
    </row>
    <row r="200" spans="1:15" ht="12.75">
      <c r="A200">
        <v>19.6</v>
      </c>
      <c r="B200" s="70">
        <f t="shared" si="7"/>
        <v>488.24446770326705</v>
      </c>
      <c r="C200" s="70">
        <f>A200*Sheet1!D29</f>
        <v>235.20000000000002</v>
      </c>
      <c r="E200" s="70">
        <f t="shared" si="8"/>
        <v>253.04446770326703</v>
      </c>
      <c r="O200" s="113">
        <f>Sheet1!F67</f>
        <v>0.6586955115141269</v>
      </c>
    </row>
    <row r="201" spans="1:15" ht="12.75">
      <c r="A201">
        <v>19.7</v>
      </c>
      <c r="B201" s="70">
        <f t="shared" si="7"/>
        <v>492.03314106351746</v>
      </c>
      <c r="C201" s="70">
        <f>A201*Sheet1!D29</f>
        <v>236.39999999999998</v>
      </c>
      <c r="E201" s="70">
        <f t="shared" si="8"/>
        <v>255.63314106351748</v>
      </c>
      <c r="O201" s="113">
        <f>Sheet1!F67</f>
        <v>0.6586955115141269</v>
      </c>
    </row>
    <row r="202" spans="1:15" ht="12.75">
      <c r="A202">
        <v>19.8</v>
      </c>
      <c r="B202" s="70">
        <f t="shared" si="7"/>
        <v>495.83498833399835</v>
      </c>
      <c r="C202" s="70">
        <f>A202*Sheet1!D29</f>
        <v>237.60000000000002</v>
      </c>
      <c r="E202" s="70">
        <f t="shared" si="8"/>
        <v>258.23498833399833</v>
      </c>
      <c r="O202" s="113">
        <f>Sheet1!F67</f>
        <v>0.6586955115141269</v>
      </c>
    </row>
    <row r="203" spans="1:15" ht="12.75">
      <c r="A203">
        <v>19.9</v>
      </c>
      <c r="B203" s="70">
        <f t="shared" si="7"/>
        <v>499.65000951470927</v>
      </c>
      <c r="C203" s="70">
        <f>A203*Sheet1!D29</f>
        <v>238.79999999999998</v>
      </c>
      <c r="E203" s="70">
        <f t="shared" si="8"/>
        <v>260.8500095147093</v>
      </c>
      <c r="O203" s="113">
        <f>Sheet1!F67</f>
        <v>0.6586955115141269</v>
      </c>
    </row>
    <row r="204" spans="1:15" ht="12.75">
      <c r="A204">
        <v>20</v>
      </c>
      <c r="B204" s="70">
        <f t="shared" si="7"/>
        <v>503.4782046056507</v>
      </c>
      <c r="C204" s="70">
        <f>A204*Sheet1!D29</f>
        <v>240</v>
      </c>
      <c r="E204" s="70">
        <f t="shared" si="8"/>
        <v>263.4782046056507</v>
      </c>
      <c r="O204" s="113">
        <f>Sheet1!F67</f>
        <v>0.6586955115141269</v>
      </c>
    </row>
    <row r="205" spans="1:15" ht="12.75">
      <c r="A205">
        <v>20.5</v>
      </c>
      <c r="B205" s="70">
        <f t="shared" si="7"/>
        <v>522.8167887138118</v>
      </c>
      <c r="C205" s="70">
        <f>A205*Sheet1!D29</f>
        <v>246</v>
      </c>
      <c r="E205" s="70">
        <f t="shared" si="8"/>
        <v>276.81678871381183</v>
      </c>
      <c r="O205" s="113">
        <f>Sheet1!F67</f>
        <v>0.6586955115141269</v>
      </c>
    </row>
    <row r="206" spans="1:15" ht="12.75">
      <c r="A206">
        <v>21</v>
      </c>
      <c r="B206" s="70">
        <f t="shared" si="7"/>
        <v>542.48472057773</v>
      </c>
      <c r="C206" s="70">
        <f>A206*Sheet1!D29</f>
        <v>252</v>
      </c>
      <c r="E206" s="70">
        <f t="shared" si="8"/>
        <v>290.48472057772995</v>
      </c>
      <c r="O206" s="113">
        <f>Sheet1!F67</f>
        <v>0.6586955115141269</v>
      </c>
    </row>
    <row r="207" spans="1:15" ht="12.75">
      <c r="A207">
        <v>21.5</v>
      </c>
      <c r="B207" s="70">
        <f t="shared" si="7"/>
        <v>562.4820001974051</v>
      </c>
      <c r="C207" s="70">
        <f>A207*Sheet1!D29</f>
        <v>258</v>
      </c>
      <c r="E207" s="70">
        <f t="shared" si="8"/>
        <v>304.48200019740517</v>
      </c>
      <c r="O207" s="113">
        <f>Sheet1!F67</f>
        <v>0.6586955115141269</v>
      </c>
    </row>
    <row r="208" spans="1:15" ht="12.75">
      <c r="A208">
        <v>22</v>
      </c>
      <c r="B208" s="70">
        <f t="shared" si="7"/>
        <v>582.8086275728374</v>
      </c>
      <c r="C208" s="70">
        <f>A208*Sheet1!D29</f>
        <v>264</v>
      </c>
      <c r="E208" s="70">
        <f t="shared" si="8"/>
        <v>318.8086275728374</v>
      </c>
      <c r="O208" s="113">
        <f>Sheet1!F67</f>
        <v>0.6586955115141269</v>
      </c>
    </row>
    <row r="209" spans="1:15" ht="12.75">
      <c r="A209">
        <v>22.5</v>
      </c>
      <c r="B209" s="70">
        <f t="shared" si="7"/>
        <v>603.4646027040267</v>
      </c>
      <c r="C209" s="70">
        <f>A209*Sheet1!D29</f>
        <v>270</v>
      </c>
      <c r="E209" s="70">
        <f t="shared" si="8"/>
        <v>333.46460270402673</v>
      </c>
      <c r="O209" s="113">
        <f>Sheet1!F67</f>
        <v>0.6586955115141269</v>
      </c>
    </row>
    <row r="210" spans="1:15" ht="12.75">
      <c r="A210">
        <v>23</v>
      </c>
      <c r="B210" s="70">
        <f t="shared" si="7"/>
        <v>624.4499255909732</v>
      </c>
      <c r="C210" s="70">
        <f>A210*Sheet1!D29</f>
        <v>276</v>
      </c>
      <c r="E210" s="70">
        <f t="shared" si="8"/>
        <v>348.4499255909731</v>
      </c>
      <c r="O210" s="113">
        <f>Sheet1!F67</f>
        <v>0.6586955115141269</v>
      </c>
    </row>
    <row r="211" spans="1:15" ht="12.75">
      <c r="A211">
        <v>23.5</v>
      </c>
      <c r="B211" s="70">
        <f t="shared" si="7"/>
        <v>645.7645962336766</v>
      </c>
      <c r="C211" s="70">
        <f>A211*Sheet1!D29</f>
        <v>282</v>
      </c>
      <c r="E211" s="70">
        <f t="shared" si="8"/>
        <v>363.76459623367657</v>
      </c>
      <c r="O211" s="113">
        <f>Sheet1!F67</f>
        <v>0.6586955115141269</v>
      </c>
    </row>
    <row r="212" spans="1:15" ht="12.75">
      <c r="A212">
        <v>24</v>
      </c>
      <c r="B212" s="70">
        <f t="shared" si="7"/>
        <v>667.4086146321371</v>
      </c>
      <c r="C212" s="70">
        <f>A212*Sheet1!D29</f>
        <v>288</v>
      </c>
      <c r="E212" s="70">
        <f t="shared" si="8"/>
        <v>379.4086146321371</v>
      </c>
      <c r="O212" s="113">
        <f>Sheet1!F67</f>
        <v>0.6586955115141269</v>
      </c>
    </row>
    <row r="213" spans="1:15" ht="12.75">
      <c r="A213">
        <v>24.5</v>
      </c>
      <c r="B213" s="70">
        <f t="shared" si="7"/>
        <v>689.3819807863547</v>
      </c>
      <c r="C213" s="70">
        <f>A213*Sheet1!D29</f>
        <v>294</v>
      </c>
      <c r="E213" s="70">
        <f t="shared" si="8"/>
        <v>395.38198078635463</v>
      </c>
      <c r="O213" s="113">
        <f>Sheet1!F67</f>
        <v>0.6586955115141269</v>
      </c>
    </row>
    <row r="214" spans="1:15" ht="12.75">
      <c r="A214">
        <v>25</v>
      </c>
      <c r="B214" s="70">
        <f t="shared" si="7"/>
        <v>711.6846946963293</v>
      </c>
      <c r="C214" s="70">
        <f>A214*Sheet1!D29</f>
        <v>300</v>
      </c>
      <c r="E214" s="70">
        <f t="shared" si="8"/>
        <v>411.6846946963293</v>
      </c>
      <c r="O214" s="113">
        <f>Sheet1!F67</f>
        <v>0.6586955115141269</v>
      </c>
    </row>
    <row r="215" spans="1:15" ht="12.75">
      <c r="A215">
        <v>25.5</v>
      </c>
      <c r="B215" s="70">
        <f t="shared" si="7"/>
        <v>734.3167563620609</v>
      </c>
      <c r="C215" s="70">
        <f>A215*Sheet1!D29</f>
        <v>306</v>
      </c>
      <c r="E215" s="70">
        <f t="shared" si="8"/>
        <v>428.31675636206097</v>
      </c>
      <c r="O215" s="113">
        <f>Sheet1!F67</f>
        <v>0.6586955115141269</v>
      </c>
    </row>
    <row r="216" spans="1:15" ht="12.75">
      <c r="A216">
        <v>26</v>
      </c>
      <c r="B216" s="70">
        <f t="shared" si="7"/>
        <v>757.2781657835498</v>
      </c>
      <c r="C216" s="70">
        <f>A216*Sheet1!D29</f>
        <v>312</v>
      </c>
      <c r="E216" s="70">
        <f t="shared" si="8"/>
        <v>445.27816578354975</v>
      </c>
      <c r="O216" s="113">
        <f>Sheet1!F67</f>
        <v>0.6586955115141269</v>
      </c>
    </row>
    <row r="217" spans="1:15" ht="12.75">
      <c r="A217">
        <v>26.5</v>
      </c>
      <c r="B217" s="70">
        <f t="shared" si="7"/>
        <v>780.5689229607956</v>
      </c>
      <c r="C217" s="70">
        <f>A217*Sheet1!D29</f>
        <v>318</v>
      </c>
      <c r="E217" s="70">
        <f t="shared" si="8"/>
        <v>462.5689229607956</v>
      </c>
      <c r="O217" s="113">
        <f>Sheet1!F67</f>
        <v>0.6586955115141269</v>
      </c>
    </row>
    <row r="218" spans="1:15" ht="12.75">
      <c r="A218">
        <v>27</v>
      </c>
      <c r="B218" s="70">
        <f t="shared" si="7"/>
        <v>804.1890278937985</v>
      </c>
      <c r="C218" s="70">
        <f>A218*Sheet1!D29</f>
        <v>324</v>
      </c>
      <c r="E218" s="70">
        <f t="shared" si="8"/>
        <v>480.1890278937985</v>
      </c>
      <c r="O218" s="113">
        <f>Sheet1!F67</f>
        <v>0.6586955115141269</v>
      </c>
    </row>
    <row r="219" spans="1:15" ht="12.75">
      <c r="A219">
        <v>27.5</v>
      </c>
      <c r="B219" s="70">
        <f t="shared" si="7"/>
        <v>828.1384805825585</v>
      </c>
      <c r="C219" s="70">
        <f>A219*Sheet1!D29</f>
        <v>330</v>
      </c>
      <c r="E219" s="70">
        <f t="shared" si="8"/>
        <v>498.13848058255843</v>
      </c>
      <c r="O219" s="113">
        <f>Sheet1!F67</f>
        <v>0.6586955115141269</v>
      </c>
    </row>
    <row r="220" spans="1:15" ht="12.75">
      <c r="A220">
        <v>28</v>
      </c>
      <c r="B220" s="70">
        <f t="shared" si="7"/>
        <v>852.4172810270754</v>
      </c>
      <c r="C220" s="70">
        <f>A220*Sheet1!D29</f>
        <v>336</v>
      </c>
      <c r="E220" s="70">
        <f t="shared" si="8"/>
        <v>516.4172810270754</v>
      </c>
      <c r="O220" s="113">
        <f>Sheet1!F67</f>
        <v>0.6586955115141269</v>
      </c>
    </row>
    <row r="221" spans="1:15" ht="12.75">
      <c r="A221">
        <v>28.5</v>
      </c>
      <c r="B221" s="70">
        <f t="shared" si="7"/>
        <v>877.0254292273495</v>
      </c>
      <c r="C221" s="70">
        <f>A221*Sheet1!D29</f>
        <v>342</v>
      </c>
      <c r="E221" s="70">
        <f t="shared" si="8"/>
        <v>535.0254292273495</v>
      </c>
      <c r="O221" s="113">
        <f>Sheet1!F67</f>
        <v>0.6586955115141269</v>
      </c>
    </row>
    <row r="222" spans="1:15" ht="12.75">
      <c r="A222">
        <v>29</v>
      </c>
      <c r="B222" s="70">
        <f t="shared" si="7"/>
        <v>901.9629251833807</v>
      </c>
      <c r="C222" s="70">
        <f>A222*Sheet1!D29</f>
        <v>348</v>
      </c>
      <c r="E222" s="70">
        <f t="shared" si="8"/>
        <v>553.9629251833807</v>
      </c>
      <c r="O222" s="113">
        <f>Sheet1!F67</f>
        <v>0.6586955115141269</v>
      </c>
    </row>
    <row r="223" spans="1:15" ht="12.75">
      <c r="A223">
        <v>29.5</v>
      </c>
      <c r="B223" s="70">
        <f t="shared" si="7"/>
        <v>927.229768895169</v>
      </c>
      <c r="C223" s="70">
        <f>A223*Sheet1!D29</f>
        <v>354</v>
      </c>
      <c r="E223" s="70">
        <f t="shared" si="8"/>
        <v>573.229768895169</v>
      </c>
      <c r="O223" s="113">
        <f>Sheet1!F67</f>
        <v>0.6586955115141269</v>
      </c>
    </row>
    <row r="224" spans="1:15" ht="12.75">
      <c r="A224">
        <v>30</v>
      </c>
      <c r="B224" s="70">
        <f t="shared" si="7"/>
        <v>952.8259603627142</v>
      </c>
      <c r="C224" s="70">
        <f>A224*Sheet1!D29</f>
        <v>360</v>
      </c>
      <c r="E224" s="70">
        <f t="shared" si="8"/>
        <v>592.8259603627142</v>
      </c>
      <c r="O224" s="113">
        <f>Sheet1!F67</f>
        <v>0.6586955115141269</v>
      </c>
    </row>
    <row r="225" spans="1:15" ht="12.75">
      <c r="A225">
        <v>30.5</v>
      </c>
      <c r="B225" s="70">
        <f t="shared" si="7"/>
        <v>978.7514995860165</v>
      </c>
      <c r="C225" s="70">
        <f>A225*Sheet1!D29</f>
        <v>366</v>
      </c>
      <c r="E225" s="70">
        <f t="shared" si="8"/>
        <v>612.7514995860165</v>
      </c>
      <c r="O225" s="113">
        <f>Sheet1!F67</f>
        <v>0.6586955115141269</v>
      </c>
    </row>
    <row r="226" spans="1:15" ht="12.75">
      <c r="A226">
        <v>31</v>
      </c>
      <c r="B226" s="70">
        <f t="shared" si="7"/>
        <v>1005.0063865650759</v>
      </c>
      <c r="C226" s="70">
        <f>A226*Sheet1!D29</f>
        <v>372</v>
      </c>
      <c r="E226" s="70">
        <f t="shared" si="8"/>
        <v>633.0063865650759</v>
      </c>
      <c r="O226" s="113">
        <f>Sheet1!F67</f>
        <v>0.6586955115141269</v>
      </c>
    </row>
    <row r="227" spans="1:15" ht="12.75">
      <c r="A227">
        <v>31.5</v>
      </c>
      <c r="B227" s="70">
        <f t="shared" si="7"/>
        <v>1031.5906212998925</v>
      </c>
      <c r="C227" s="70">
        <f>A227*Sheet1!D29</f>
        <v>378</v>
      </c>
      <c r="E227" s="70">
        <f t="shared" si="8"/>
        <v>653.5906212998924</v>
      </c>
      <c r="O227" s="113">
        <f>Sheet1!F67</f>
        <v>0.6586955115141269</v>
      </c>
    </row>
    <row r="228" spans="1:15" ht="12.75">
      <c r="A228">
        <v>32</v>
      </c>
      <c r="B228" s="70">
        <f t="shared" si="7"/>
        <v>1058.504203790466</v>
      </c>
      <c r="C228" s="70">
        <f>A228*Sheet1!D29</f>
        <v>384</v>
      </c>
      <c r="E228" s="70">
        <f t="shared" si="8"/>
        <v>674.5042037904659</v>
      </c>
      <c r="O228" s="113">
        <f>Sheet1!F67</f>
        <v>0.6586955115141269</v>
      </c>
    </row>
    <row r="229" spans="1:15" ht="12.75">
      <c r="A229">
        <v>32.5</v>
      </c>
      <c r="B229" s="70">
        <f t="shared" si="7"/>
        <v>1085.7471340367965</v>
      </c>
      <c r="C229" s="70">
        <f>A229*Sheet1!D29</f>
        <v>390</v>
      </c>
      <c r="E229" s="70">
        <f t="shared" si="8"/>
        <v>695.7471340367965</v>
      </c>
      <c r="O229" s="113">
        <f>Sheet1!F67</f>
        <v>0.6586955115141269</v>
      </c>
    </row>
    <row r="230" spans="1:15" ht="12.75">
      <c r="A230">
        <v>33</v>
      </c>
      <c r="B230" s="70">
        <f t="shared" si="7"/>
        <v>1113.3194120388841</v>
      </c>
      <c r="C230" s="70">
        <f>A230*Sheet1!D29</f>
        <v>396</v>
      </c>
      <c r="E230" s="70">
        <f t="shared" si="8"/>
        <v>717.3194120388841</v>
      </c>
      <c r="O230" s="113">
        <f>Sheet1!F67</f>
        <v>0.6586955115141269</v>
      </c>
    </row>
    <row r="231" spans="1:15" ht="12.75">
      <c r="A231">
        <v>33.5</v>
      </c>
      <c r="B231" s="70">
        <f t="shared" si="7"/>
        <v>1141.221037796729</v>
      </c>
      <c r="C231" s="70">
        <f>A231*Sheet1!D29</f>
        <v>402</v>
      </c>
      <c r="E231" s="70">
        <f t="shared" si="8"/>
        <v>739.2210377967289</v>
      </c>
      <c r="O231" s="113">
        <f>Sheet1!F67</f>
        <v>0.6586955115141269</v>
      </c>
    </row>
    <row r="232" spans="1:15" ht="12.75">
      <c r="A232">
        <v>34</v>
      </c>
      <c r="B232" s="70">
        <f t="shared" si="7"/>
        <v>1169.4520113103308</v>
      </c>
      <c r="C232" s="70">
        <f>A232*Sheet1!D29</f>
        <v>408</v>
      </c>
      <c r="E232" s="70">
        <f t="shared" si="8"/>
        <v>761.4520113103307</v>
      </c>
      <c r="O232" s="113">
        <f>Sheet1!F67</f>
        <v>0.6586955115141269</v>
      </c>
    </row>
    <row r="233" spans="1:15" ht="12.75">
      <c r="A233">
        <v>34.5</v>
      </c>
      <c r="B233" s="70">
        <f t="shared" si="7"/>
        <v>1198.0123325796894</v>
      </c>
      <c r="C233" s="70">
        <f>A233*Sheet1!D29</f>
        <v>414</v>
      </c>
      <c r="E233" s="70">
        <f t="shared" si="8"/>
        <v>784.0123325796895</v>
      </c>
      <c r="O233" s="113">
        <f>Sheet1!F67</f>
        <v>0.6586955115141269</v>
      </c>
    </row>
    <row r="234" spans="1:15" ht="12.75">
      <c r="A234">
        <v>35</v>
      </c>
      <c r="B234" s="70">
        <f t="shared" si="7"/>
        <v>1226.9020016048053</v>
      </c>
      <c r="C234" s="70">
        <f>A234*Sheet1!D29</f>
        <v>420</v>
      </c>
      <c r="E234" s="70">
        <f t="shared" si="8"/>
        <v>806.9020016048054</v>
      </c>
      <c r="O234" s="113">
        <f>Sheet1!F67</f>
        <v>0.6586955115141269</v>
      </c>
    </row>
    <row r="235" spans="1:15" ht="12.75">
      <c r="A235">
        <v>35.5</v>
      </c>
      <c r="B235" s="70">
        <f t="shared" si="7"/>
        <v>1256.1210183856783</v>
      </c>
      <c r="C235" s="70">
        <f>A235*Sheet1!D29</f>
        <v>426</v>
      </c>
      <c r="E235" s="70">
        <f t="shared" si="8"/>
        <v>830.1210183856783</v>
      </c>
      <c r="O235" s="113">
        <f>Sheet1!F67</f>
        <v>0.6586955115141269</v>
      </c>
    </row>
    <row r="236" spans="1:15" ht="12.75">
      <c r="A236">
        <v>36</v>
      </c>
      <c r="B236" s="70">
        <f t="shared" si="7"/>
        <v>1285.6693829223084</v>
      </c>
      <c r="C236" s="70">
        <f>A236*Sheet1!D29</f>
        <v>432</v>
      </c>
      <c r="E236" s="70">
        <f t="shared" si="8"/>
        <v>853.6693829223084</v>
      </c>
      <c r="O236" s="113">
        <f>Sheet1!F67</f>
        <v>0.6586955115141269</v>
      </c>
    </row>
    <row r="237" spans="1:15" ht="12.75">
      <c r="A237">
        <v>36.5</v>
      </c>
      <c r="B237" s="70">
        <f t="shared" si="7"/>
        <v>1315.5470952146957</v>
      </c>
      <c r="C237" s="70">
        <f>A237*Sheet1!D29</f>
        <v>438</v>
      </c>
      <c r="E237" s="70">
        <f t="shared" si="8"/>
        <v>877.5470952146956</v>
      </c>
      <c r="O237" s="113">
        <f>Sheet1!F67</f>
        <v>0.6586955115141269</v>
      </c>
    </row>
    <row r="238" spans="1:15" ht="12.75">
      <c r="A238">
        <v>37</v>
      </c>
      <c r="B238" s="70">
        <f t="shared" si="7"/>
        <v>1345.7541552628397</v>
      </c>
      <c r="C238" s="70">
        <f>A238*Sheet1!D29</f>
        <v>444</v>
      </c>
      <c r="E238" s="70">
        <f t="shared" si="8"/>
        <v>901.7541552628397</v>
      </c>
      <c r="O238" s="113">
        <f>Sheet1!F67</f>
        <v>0.6586955115141269</v>
      </c>
    </row>
    <row r="239" spans="1:15" ht="12.75">
      <c r="A239">
        <v>37.5</v>
      </c>
      <c r="B239" s="70">
        <f t="shared" si="7"/>
        <v>1376.290563066741</v>
      </c>
      <c r="C239" s="70">
        <f>A239*Sheet1!D29</f>
        <v>450</v>
      </c>
      <c r="E239" s="70">
        <f t="shared" si="8"/>
        <v>926.2905630667409</v>
      </c>
      <c r="O239" s="113">
        <f>Sheet1!F67</f>
        <v>0.6586955115141269</v>
      </c>
    </row>
    <row r="240" spans="1:15" ht="12.75">
      <c r="A240">
        <v>38</v>
      </c>
      <c r="B240" s="70">
        <f t="shared" si="7"/>
        <v>1407.1563186263993</v>
      </c>
      <c r="C240" s="70">
        <f>A240*Sheet1!D29</f>
        <v>456</v>
      </c>
      <c r="E240" s="70">
        <f t="shared" si="8"/>
        <v>951.1563186263992</v>
      </c>
      <c r="O240" s="113">
        <f>Sheet1!F67</f>
        <v>0.6586955115141269</v>
      </c>
    </row>
    <row r="241" spans="1:15" ht="12.75">
      <c r="A241">
        <v>38.5</v>
      </c>
      <c r="B241" s="70">
        <f t="shared" si="7"/>
        <v>1438.3514219418146</v>
      </c>
      <c r="C241" s="70">
        <f>A241*Sheet1!D29</f>
        <v>462</v>
      </c>
      <c r="E241" s="70">
        <f t="shared" si="8"/>
        <v>976.3514219418146</v>
      </c>
      <c r="O241" s="113">
        <f>Sheet1!F67</f>
        <v>0.6586955115141269</v>
      </c>
    </row>
    <row r="242" spans="1:15" ht="12.75">
      <c r="A242">
        <v>39</v>
      </c>
      <c r="B242" s="70">
        <f t="shared" si="7"/>
        <v>1469.875873012987</v>
      </c>
      <c r="C242" s="70">
        <f>A242*Sheet1!D29</f>
        <v>468</v>
      </c>
      <c r="E242" s="70">
        <f t="shared" si="8"/>
        <v>1001.875873012987</v>
      </c>
      <c r="O242" s="113">
        <f>Sheet1!F67</f>
        <v>0.6586955115141269</v>
      </c>
    </row>
    <row r="243" spans="1:15" ht="12.75">
      <c r="A243">
        <v>39.5</v>
      </c>
      <c r="B243" s="70">
        <f t="shared" si="7"/>
        <v>1501.7296718399164</v>
      </c>
      <c r="C243" s="70">
        <f>A243*Sheet1!D29</f>
        <v>474</v>
      </c>
      <c r="E243" s="70">
        <f t="shared" si="8"/>
        <v>1027.7296718399164</v>
      </c>
      <c r="O243" s="113">
        <f>Sheet1!F67</f>
        <v>0.6586955115141269</v>
      </c>
    </row>
    <row r="244" spans="1:15" ht="12.75">
      <c r="A244">
        <v>40</v>
      </c>
      <c r="B244" s="70">
        <f t="shared" si="7"/>
        <v>1533.9128184226029</v>
      </c>
      <c r="C244" s="70">
        <f>A244*Sheet1!D29</f>
        <v>480</v>
      </c>
      <c r="E244" s="70">
        <f t="shared" si="8"/>
        <v>1053.9128184226029</v>
      </c>
      <c r="O244" s="113">
        <f>Sheet1!F67</f>
        <v>0.6586955115141269</v>
      </c>
    </row>
    <row r="245" spans="1:15" ht="12.75">
      <c r="A245">
        <v>40.5</v>
      </c>
      <c r="B245" s="70">
        <f t="shared" si="7"/>
        <v>1566.4253127610466</v>
      </c>
      <c r="C245" s="70">
        <f>A245*Sheet1!D29</f>
        <v>486</v>
      </c>
      <c r="E245" s="70">
        <f t="shared" si="8"/>
        <v>1080.4253127610466</v>
      </c>
      <c r="O245" s="113">
        <f>Sheet1!F67</f>
        <v>0.6586955115141269</v>
      </c>
    </row>
    <row r="246" spans="1:15" ht="12.75">
      <c r="A246">
        <v>41</v>
      </c>
      <c r="B246" s="70">
        <f t="shared" si="7"/>
        <v>1599.2671548552473</v>
      </c>
      <c r="C246" s="70">
        <f>A246*Sheet1!D29</f>
        <v>492</v>
      </c>
      <c r="E246" s="70">
        <f t="shared" si="8"/>
        <v>1107.2671548552473</v>
      </c>
      <c r="O246" s="113">
        <f>Sheet1!F67</f>
        <v>0.6586955115141269</v>
      </c>
    </row>
    <row r="247" spans="1:15" ht="12.75">
      <c r="A247">
        <v>41.5</v>
      </c>
      <c r="B247" s="70">
        <f t="shared" si="7"/>
        <v>1632.438344705205</v>
      </c>
      <c r="C247" s="70">
        <f>A247*Sheet1!D29</f>
        <v>498</v>
      </c>
      <c r="E247" s="70">
        <f t="shared" si="8"/>
        <v>1134.438344705205</v>
      </c>
      <c r="O247" s="113">
        <f>Sheet1!F67</f>
        <v>0.6586955115141269</v>
      </c>
    </row>
    <row r="248" spans="1:15" ht="12.75">
      <c r="A248">
        <v>42</v>
      </c>
      <c r="B248" s="70">
        <f t="shared" si="7"/>
        <v>1665.9388823109198</v>
      </c>
      <c r="C248" s="70">
        <f>A248*Sheet1!D29</f>
        <v>504</v>
      </c>
      <c r="E248" s="70">
        <f t="shared" si="8"/>
        <v>1161.9388823109198</v>
      </c>
      <c r="O248" s="113">
        <f>Sheet1!F67</f>
        <v>0.6586955115141269</v>
      </c>
    </row>
    <row r="249" spans="1:15" ht="12.75">
      <c r="A249">
        <v>42.5</v>
      </c>
      <c r="B249" s="70">
        <f t="shared" si="7"/>
        <v>1699.7687676723917</v>
      </c>
      <c r="C249" s="70">
        <f>A249*Sheet1!D29</f>
        <v>510</v>
      </c>
      <c r="E249" s="70">
        <f t="shared" si="8"/>
        <v>1189.7687676723917</v>
      </c>
      <c r="O249" s="113">
        <f>Sheet1!F67</f>
        <v>0.6586955115141269</v>
      </c>
    </row>
    <row r="250" spans="1:15" ht="12.75">
      <c r="A250">
        <v>43</v>
      </c>
      <c r="B250" s="70">
        <f t="shared" si="7"/>
        <v>1733.9280007896207</v>
      </c>
      <c r="C250" s="70">
        <f>A250*Sheet1!D29</f>
        <v>516</v>
      </c>
      <c r="E250" s="70">
        <f t="shared" si="8"/>
        <v>1217.9280007896207</v>
      </c>
      <c r="O250" s="113">
        <f>Sheet1!F67</f>
        <v>0.6586955115141269</v>
      </c>
    </row>
    <row r="251" spans="1:15" ht="12.75">
      <c r="A251">
        <v>43.5</v>
      </c>
      <c r="B251" s="70">
        <f t="shared" si="7"/>
        <v>1768.4165816626066</v>
      </c>
      <c r="C251" s="70">
        <f>A251*Sheet1!D29</f>
        <v>522</v>
      </c>
      <c r="E251" s="70">
        <f t="shared" si="8"/>
        <v>1246.4165816626066</v>
      </c>
      <c r="O251" s="113">
        <f>Sheet1!F67</f>
        <v>0.6586955115141269</v>
      </c>
    </row>
    <row r="252" spans="1:15" ht="12.75">
      <c r="A252">
        <v>44</v>
      </c>
      <c r="B252" s="70">
        <f t="shared" si="7"/>
        <v>1803.2345102913496</v>
      </c>
      <c r="C252" s="70">
        <f>A252*Sheet1!D29</f>
        <v>528</v>
      </c>
      <c r="E252" s="70">
        <f t="shared" si="8"/>
        <v>1275.2345102913496</v>
      </c>
      <c r="O252" s="113">
        <f>Sheet1!F67</f>
        <v>0.6586955115141269</v>
      </c>
    </row>
    <row r="253" spans="1:15" ht="12.75">
      <c r="A253">
        <v>44.5</v>
      </c>
      <c r="B253" s="70">
        <f t="shared" si="7"/>
        <v>1838.3817866758498</v>
      </c>
      <c r="C253" s="70">
        <f>A253*Sheet1!D29</f>
        <v>534</v>
      </c>
      <c r="E253" s="70">
        <f t="shared" si="8"/>
        <v>1304.3817866758498</v>
      </c>
      <c r="O253" s="113">
        <f>Sheet1!F67</f>
        <v>0.6586955115141269</v>
      </c>
    </row>
    <row r="254" spans="1:15" ht="12.75">
      <c r="A254">
        <v>45</v>
      </c>
      <c r="B254" s="70">
        <f t="shared" si="7"/>
        <v>1873.858410816107</v>
      </c>
      <c r="C254" s="70">
        <f>A254*Sheet1!D29</f>
        <v>540</v>
      </c>
      <c r="E254" s="70">
        <f t="shared" si="8"/>
        <v>1333.858410816107</v>
      </c>
      <c r="O254" s="113">
        <f>Sheet1!F67</f>
        <v>0.6586955115141269</v>
      </c>
    </row>
    <row r="255" spans="1:15" ht="12.75">
      <c r="A255">
        <v>45.5</v>
      </c>
      <c r="B255" s="70">
        <f t="shared" si="7"/>
        <v>1909.664382712121</v>
      </c>
      <c r="C255" s="70">
        <f>A255*Sheet1!D29</f>
        <v>546</v>
      </c>
      <c r="E255" s="70">
        <f t="shared" si="8"/>
        <v>1363.664382712121</v>
      </c>
      <c r="O255" s="113">
        <f>Sheet1!F67</f>
        <v>0.6586955115141269</v>
      </c>
    </row>
    <row r="256" spans="1:15" ht="12.75">
      <c r="A256">
        <v>46</v>
      </c>
      <c r="B256" s="70">
        <f t="shared" si="7"/>
        <v>1945.7997023638925</v>
      </c>
      <c r="C256" s="70">
        <f>A256*Sheet1!D29</f>
        <v>552</v>
      </c>
      <c r="E256" s="70">
        <f t="shared" si="8"/>
        <v>1393.7997023638925</v>
      </c>
      <c r="O256" s="113">
        <f>Sheet1!F67</f>
        <v>0.6586955115141269</v>
      </c>
    </row>
    <row r="257" spans="1:15" ht="12.75">
      <c r="A257">
        <v>46.5</v>
      </c>
      <c r="B257" s="70">
        <f t="shared" si="7"/>
        <v>1982.264369771421</v>
      </c>
      <c r="C257" s="70">
        <f>A257*Sheet1!D29</f>
        <v>558</v>
      </c>
      <c r="E257" s="70">
        <f t="shared" si="8"/>
        <v>1424.264369771421</v>
      </c>
      <c r="O257" s="113">
        <f>Sheet1!F67</f>
        <v>0.6586955115141269</v>
      </c>
    </row>
    <row r="258" spans="1:15" ht="12.75">
      <c r="A258">
        <v>47</v>
      </c>
      <c r="B258" s="70">
        <f t="shared" si="7"/>
        <v>2019.0583849347063</v>
      </c>
      <c r="C258" s="70">
        <f>A258*Sheet1!D29</f>
        <v>564</v>
      </c>
      <c r="E258" s="70">
        <f t="shared" si="8"/>
        <v>1455.0583849347063</v>
      </c>
      <c r="O258" s="113">
        <f>Sheet1!F67</f>
        <v>0.6586955115141269</v>
      </c>
    </row>
    <row r="259" spans="1:15" ht="12.75">
      <c r="A259">
        <v>47.5</v>
      </c>
      <c r="B259" s="70">
        <f t="shared" si="7"/>
        <v>2056.1817478537487</v>
      </c>
      <c r="C259" s="70">
        <f>A259*Sheet1!D29</f>
        <v>570</v>
      </c>
      <c r="E259" s="70">
        <f t="shared" si="8"/>
        <v>1486.1817478537487</v>
      </c>
      <c r="O259" s="113">
        <f>Sheet1!F67</f>
        <v>0.6586955115141269</v>
      </c>
    </row>
    <row r="260" spans="1:15" ht="12.75">
      <c r="A260">
        <v>48</v>
      </c>
      <c r="B260" s="70">
        <f t="shared" si="7"/>
        <v>2093.6344585285483</v>
      </c>
      <c r="C260" s="70">
        <f>A260*Sheet1!D29</f>
        <v>576</v>
      </c>
      <c r="E260" s="70">
        <f t="shared" si="8"/>
        <v>1517.6344585285483</v>
      </c>
      <c r="O260" s="113">
        <f>Sheet1!F67</f>
        <v>0.6586955115141269</v>
      </c>
    </row>
    <row r="261" spans="1:15" ht="12.75">
      <c r="A261">
        <v>48.5</v>
      </c>
      <c r="B261" s="70">
        <f aca="true" t="shared" si="9" ref="B261:B324">C261+E261</f>
        <v>2131.416516959105</v>
      </c>
      <c r="C261" s="70">
        <f>A261*Sheet1!D29</f>
        <v>582</v>
      </c>
      <c r="E261" s="70">
        <f aca="true" t="shared" si="10" ref="E261:E324">(A261*A261)*O261</f>
        <v>1549.416516959105</v>
      </c>
      <c r="O261" s="113">
        <f>Sheet1!F67</f>
        <v>0.6586955115141269</v>
      </c>
    </row>
    <row r="262" spans="1:15" ht="12.75">
      <c r="A262">
        <v>49</v>
      </c>
      <c r="B262" s="70">
        <f t="shared" si="9"/>
        <v>2169.5279231454188</v>
      </c>
      <c r="C262" s="70">
        <f>A262*Sheet1!D29</f>
        <v>588</v>
      </c>
      <c r="E262" s="70">
        <f t="shared" si="10"/>
        <v>1581.5279231454185</v>
      </c>
      <c r="O262" s="113">
        <f>Sheet1!F67</f>
        <v>0.6586955115141269</v>
      </c>
    </row>
    <row r="263" spans="1:15" ht="12.75">
      <c r="A263">
        <v>49.5</v>
      </c>
      <c r="B263" s="70">
        <f t="shared" si="9"/>
        <v>2207.9686770874896</v>
      </c>
      <c r="C263" s="70">
        <f>A263*Sheet1!D29</f>
        <v>594</v>
      </c>
      <c r="E263" s="70">
        <f t="shared" si="10"/>
        <v>1613.9686770874894</v>
      </c>
      <c r="O263" s="113">
        <f>Sheet1!F67</f>
        <v>0.6586955115141269</v>
      </c>
    </row>
    <row r="264" spans="1:15" ht="12.75">
      <c r="A264">
        <v>50</v>
      </c>
      <c r="B264" s="70">
        <f t="shared" si="9"/>
        <v>2246.738778785317</v>
      </c>
      <c r="C264" s="70">
        <f>A264*Sheet1!D29</f>
        <v>600</v>
      </c>
      <c r="E264" s="70">
        <f t="shared" si="10"/>
        <v>1646.7387787853172</v>
      </c>
      <c r="O264" s="113">
        <f>Sheet1!F67</f>
        <v>0.6586955115141269</v>
      </c>
    </row>
    <row r="265" spans="1:15" ht="12.75">
      <c r="A265">
        <v>51</v>
      </c>
      <c r="B265" s="70">
        <f t="shared" si="9"/>
        <v>2325.2670254482437</v>
      </c>
      <c r="C265" s="70">
        <f>A265*Sheet1!D29</f>
        <v>612</v>
      </c>
      <c r="E265" s="70">
        <f t="shared" si="10"/>
        <v>1713.2670254482439</v>
      </c>
      <c r="O265" s="113">
        <f>Sheet1!F67</f>
        <v>0.6586955115141269</v>
      </c>
    </row>
    <row r="266" spans="1:15" ht="12.75">
      <c r="A266">
        <v>52</v>
      </c>
      <c r="B266" s="70">
        <f t="shared" si="9"/>
        <v>2405.112663134199</v>
      </c>
      <c r="C266" s="70">
        <f>A266*Sheet1!D29</f>
        <v>624</v>
      </c>
      <c r="E266" s="70">
        <f t="shared" si="10"/>
        <v>1781.112663134199</v>
      </c>
      <c r="O266" s="113">
        <f>Sheet1!F67</f>
        <v>0.6586955115141269</v>
      </c>
    </row>
    <row r="267" spans="1:15" ht="12.75">
      <c r="A267">
        <v>53</v>
      </c>
      <c r="B267" s="70">
        <f t="shared" si="9"/>
        <v>2486.2756918431824</v>
      </c>
      <c r="C267" s="70">
        <f>A267*Sheet1!D29</f>
        <v>636</v>
      </c>
      <c r="E267" s="70">
        <f t="shared" si="10"/>
        <v>1850.2756918431824</v>
      </c>
      <c r="O267" s="113">
        <f>Sheet1!F67</f>
        <v>0.6586955115141269</v>
      </c>
    </row>
    <row r="268" spans="1:15" ht="12.75">
      <c r="A268">
        <v>54</v>
      </c>
      <c r="B268" s="70">
        <f t="shared" si="9"/>
        <v>2568.756111575194</v>
      </c>
      <c r="C268" s="70">
        <f>A268*Sheet1!D29</f>
        <v>648</v>
      </c>
      <c r="E268" s="70">
        <f t="shared" si="10"/>
        <v>1920.756111575194</v>
      </c>
      <c r="O268" s="113">
        <f>Sheet1!F67</f>
        <v>0.6586955115141269</v>
      </c>
    </row>
    <row r="269" spans="1:15" ht="12.75">
      <c r="A269">
        <v>55</v>
      </c>
      <c r="B269" s="70">
        <f t="shared" si="9"/>
        <v>2652.553922330234</v>
      </c>
      <c r="C269" s="70">
        <f>A269*Sheet1!D29</f>
        <v>660</v>
      </c>
      <c r="E269" s="70">
        <f t="shared" si="10"/>
        <v>1992.5539223302337</v>
      </c>
      <c r="O269" s="113">
        <f>Sheet1!F67</f>
        <v>0.6586955115141269</v>
      </c>
    </row>
    <row r="270" spans="1:15" ht="12.75">
      <c r="A270">
        <v>56</v>
      </c>
      <c r="B270" s="70">
        <f t="shared" si="9"/>
        <v>2737.6691241083017</v>
      </c>
      <c r="C270" s="70">
        <f>A270*Sheet1!D29</f>
        <v>672</v>
      </c>
      <c r="E270" s="70">
        <f t="shared" si="10"/>
        <v>2065.6691241083017</v>
      </c>
      <c r="O270" s="113">
        <f>Sheet1!F67</f>
        <v>0.6586955115141269</v>
      </c>
    </row>
    <row r="271" spans="1:15" ht="12.75">
      <c r="A271">
        <v>57</v>
      </c>
      <c r="B271" s="70">
        <f t="shared" si="9"/>
        <v>2824.101716909398</v>
      </c>
      <c r="C271" s="70">
        <f>A271*Sheet1!D29</f>
        <v>684</v>
      </c>
      <c r="E271" s="70">
        <f t="shared" si="10"/>
        <v>2140.101716909398</v>
      </c>
      <c r="O271" s="113">
        <f>Sheet1!F67</f>
        <v>0.6586955115141269</v>
      </c>
    </row>
    <row r="272" spans="1:15" ht="12.75">
      <c r="A272">
        <v>58</v>
      </c>
      <c r="B272" s="70">
        <f t="shared" si="9"/>
        <v>2911.8517007335226</v>
      </c>
      <c r="C272" s="70">
        <f>A272*Sheet1!D29</f>
        <v>696</v>
      </c>
      <c r="E272" s="70">
        <f t="shared" si="10"/>
        <v>2215.8517007335226</v>
      </c>
      <c r="O272" s="113">
        <f>Sheet1!F67</f>
        <v>0.6586955115141269</v>
      </c>
    </row>
    <row r="273" spans="1:15" ht="12.75">
      <c r="A273">
        <v>59</v>
      </c>
      <c r="B273" s="70">
        <f t="shared" si="9"/>
        <v>3000.919075580676</v>
      </c>
      <c r="C273" s="70">
        <f>A273*Sheet1!D29</f>
        <v>708</v>
      </c>
      <c r="E273" s="70">
        <f t="shared" si="10"/>
        <v>2292.919075580676</v>
      </c>
      <c r="O273" s="113">
        <f>Sheet1!F67</f>
        <v>0.6586955115141269</v>
      </c>
    </row>
    <row r="274" spans="1:15" ht="12.75">
      <c r="A274">
        <v>60</v>
      </c>
      <c r="B274" s="70">
        <f t="shared" si="9"/>
        <v>3091.303841450857</v>
      </c>
      <c r="C274" s="70">
        <f>A274*Sheet1!D29</f>
        <v>720</v>
      </c>
      <c r="E274" s="70">
        <f t="shared" si="10"/>
        <v>2371.303841450857</v>
      </c>
      <c r="O274" s="113">
        <f>Sheet1!F67</f>
        <v>0.6586955115141269</v>
      </c>
    </row>
    <row r="275" spans="1:15" ht="12.75">
      <c r="A275">
        <v>61</v>
      </c>
      <c r="B275" s="70">
        <f t="shared" si="9"/>
        <v>3183.005998344066</v>
      </c>
      <c r="C275" s="70">
        <f>A275*Sheet1!D29</f>
        <v>732</v>
      </c>
      <c r="E275" s="70">
        <f t="shared" si="10"/>
        <v>2451.005998344066</v>
      </c>
      <c r="O275" s="113">
        <f>Sheet1!F67</f>
        <v>0.6586955115141269</v>
      </c>
    </row>
    <row r="276" spans="1:15" ht="12.75">
      <c r="A276">
        <v>62</v>
      </c>
      <c r="B276" s="70">
        <f t="shared" si="9"/>
        <v>3276.0255462603036</v>
      </c>
      <c r="C276" s="70">
        <f>A276*Sheet1!D29</f>
        <v>744</v>
      </c>
      <c r="E276" s="70">
        <f t="shared" si="10"/>
        <v>2532.0255462603036</v>
      </c>
      <c r="O276" s="113">
        <f>Sheet1!F67</f>
        <v>0.6586955115141269</v>
      </c>
    </row>
    <row r="277" spans="1:15" ht="12.75">
      <c r="A277">
        <v>63</v>
      </c>
      <c r="B277" s="70">
        <f t="shared" si="9"/>
        <v>3370.3624851995696</v>
      </c>
      <c r="C277" s="70">
        <f>A277*Sheet1!D29</f>
        <v>756</v>
      </c>
      <c r="E277" s="70">
        <f t="shared" si="10"/>
        <v>2614.3624851995696</v>
      </c>
      <c r="O277" s="113">
        <f>Sheet1!F67</f>
        <v>0.6586955115141269</v>
      </c>
    </row>
    <row r="278" spans="1:15" ht="12.75">
      <c r="A278">
        <v>64</v>
      </c>
      <c r="B278" s="70">
        <f t="shared" si="9"/>
        <v>3466.0168151618636</v>
      </c>
      <c r="C278" s="70">
        <f>A278*Sheet1!D29</f>
        <v>768</v>
      </c>
      <c r="E278" s="70">
        <f t="shared" si="10"/>
        <v>2698.0168151618636</v>
      </c>
      <c r="O278" s="113">
        <f>Sheet1!F67</f>
        <v>0.6586955115141269</v>
      </c>
    </row>
    <row r="279" spans="1:15" ht="12.75">
      <c r="A279">
        <v>65</v>
      </c>
      <c r="B279" s="70">
        <f t="shared" si="9"/>
        <v>3562.988536147186</v>
      </c>
      <c r="C279" s="70">
        <f>A279*Sheet1!D29</f>
        <v>780</v>
      </c>
      <c r="E279" s="70">
        <f t="shared" si="10"/>
        <v>2782.988536147186</v>
      </c>
      <c r="O279" s="113">
        <f>Sheet1!F67</f>
        <v>0.6586955115141269</v>
      </c>
    </row>
    <row r="280" spans="1:15" ht="12.75">
      <c r="A280">
        <v>66</v>
      </c>
      <c r="B280" s="70">
        <f t="shared" si="9"/>
        <v>3661.2776481555366</v>
      </c>
      <c r="C280" s="70">
        <f>A280*Sheet1!D29</f>
        <v>792</v>
      </c>
      <c r="E280" s="70">
        <f t="shared" si="10"/>
        <v>2869.2776481555366</v>
      </c>
      <c r="O280" s="113">
        <f>Sheet1!F67</f>
        <v>0.6586955115141269</v>
      </c>
    </row>
    <row r="281" spans="1:15" ht="12.75">
      <c r="A281">
        <v>67</v>
      </c>
      <c r="B281" s="70">
        <f t="shared" si="9"/>
        <v>3760.8841511869155</v>
      </c>
      <c r="C281" s="70">
        <f>A281*Sheet1!D29</f>
        <v>804</v>
      </c>
      <c r="E281" s="70">
        <f t="shared" si="10"/>
        <v>2956.8841511869155</v>
      </c>
      <c r="O281" s="113">
        <f>Sheet1!F67</f>
        <v>0.6586955115141269</v>
      </c>
    </row>
    <row r="282" spans="1:15" ht="12.75">
      <c r="A282">
        <v>68</v>
      </c>
      <c r="B282" s="70">
        <f t="shared" si="9"/>
        <v>3861.808045241323</v>
      </c>
      <c r="C282" s="70">
        <f>A282*Sheet1!D29</f>
        <v>816</v>
      </c>
      <c r="E282" s="70">
        <f t="shared" si="10"/>
        <v>3045.808045241323</v>
      </c>
      <c r="O282" s="113">
        <f>Sheet1!F67</f>
        <v>0.6586955115141269</v>
      </c>
    </row>
    <row r="283" spans="1:15" ht="12.75">
      <c r="A283">
        <v>69</v>
      </c>
      <c r="B283" s="70">
        <f t="shared" si="9"/>
        <v>3964.049330318758</v>
      </c>
      <c r="C283" s="70">
        <f>A283*Sheet1!D29</f>
        <v>828</v>
      </c>
      <c r="E283" s="70">
        <f t="shared" si="10"/>
        <v>3136.049330318758</v>
      </c>
      <c r="O283" s="113">
        <f>Sheet1!F67</f>
        <v>0.6586955115141269</v>
      </c>
    </row>
    <row r="284" spans="1:15" ht="12.75">
      <c r="A284">
        <v>70</v>
      </c>
      <c r="B284" s="70">
        <f t="shared" si="9"/>
        <v>4067.6080064192215</v>
      </c>
      <c r="C284" s="70">
        <f>A284*Sheet1!D29</f>
        <v>840</v>
      </c>
      <c r="E284" s="70">
        <f t="shared" si="10"/>
        <v>3227.6080064192215</v>
      </c>
      <c r="O284" s="113">
        <f>Sheet1!F67</f>
        <v>0.6586955115141269</v>
      </c>
    </row>
    <row r="285" spans="1:15" ht="12.75">
      <c r="A285">
        <v>71</v>
      </c>
      <c r="B285" s="70">
        <f t="shared" si="9"/>
        <v>4172.484073542713</v>
      </c>
      <c r="C285" s="70">
        <f>A285*Sheet1!D29</f>
        <v>852</v>
      </c>
      <c r="E285" s="70">
        <f t="shared" si="10"/>
        <v>3320.4840735427133</v>
      </c>
      <c r="O285" s="113">
        <f>Sheet1!F67</f>
        <v>0.6586955115141269</v>
      </c>
    </row>
    <row r="286" spans="1:15" ht="12.75">
      <c r="A286">
        <v>72</v>
      </c>
      <c r="B286" s="70">
        <f t="shared" si="9"/>
        <v>4278.677531689234</v>
      </c>
      <c r="C286" s="70">
        <f>A286*Sheet1!D29</f>
        <v>864</v>
      </c>
      <c r="E286" s="70">
        <f t="shared" si="10"/>
        <v>3414.6775316892335</v>
      </c>
      <c r="O286" s="113">
        <f>Sheet1!F67</f>
        <v>0.6586955115141269</v>
      </c>
    </row>
    <row r="287" spans="1:15" ht="12.75">
      <c r="A287">
        <v>73</v>
      </c>
      <c r="B287" s="70">
        <f t="shared" si="9"/>
        <v>4386.188380858783</v>
      </c>
      <c r="C287" s="70">
        <f>A287*Sheet1!D29</f>
        <v>876</v>
      </c>
      <c r="E287" s="70">
        <f t="shared" si="10"/>
        <v>3510.1883808587822</v>
      </c>
      <c r="O287" s="113">
        <f>Sheet1!F67</f>
        <v>0.6586955115141269</v>
      </c>
    </row>
    <row r="288" spans="1:15" ht="12.75">
      <c r="A288">
        <v>74</v>
      </c>
      <c r="B288" s="70">
        <f t="shared" si="9"/>
        <v>4495.016621051359</v>
      </c>
      <c r="C288" s="70">
        <f>A288*Sheet1!D29</f>
        <v>888</v>
      </c>
      <c r="E288" s="70">
        <f t="shared" si="10"/>
        <v>3607.016621051359</v>
      </c>
      <c r="O288" s="113">
        <f>Sheet1!F67</f>
        <v>0.6586955115141269</v>
      </c>
    </row>
    <row r="289" spans="1:15" ht="12.75">
      <c r="A289">
        <v>75</v>
      </c>
      <c r="B289" s="70">
        <f t="shared" si="9"/>
        <v>4605.162252266964</v>
      </c>
      <c r="C289" s="70">
        <f>A289*Sheet1!D29</f>
        <v>900</v>
      </c>
      <c r="E289" s="70">
        <f t="shared" si="10"/>
        <v>3705.1622522669636</v>
      </c>
      <c r="O289" s="113">
        <f>Sheet1!F67</f>
        <v>0.6586955115141269</v>
      </c>
    </row>
    <row r="290" spans="1:15" ht="12.75">
      <c r="A290">
        <v>76</v>
      </c>
      <c r="B290" s="70">
        <f t="shared" si="9"/>
        <v>4716.625274505597</v>
      </c>
      <c r="C290" s="70">
        <f>A290*Sheet1!D29</f>
        <v>912</v>
      </c>
      <c r="E290" s="70">
        <f t="shared" si="10"/>
        <v>3804.6252745055967</v>
      </c>
      <c r="O290" s="113">
        <f>Sheet1!F67</f>
        <v>0.6586955115141269</v>
      </c>
    </row>
    <row r="291" spans="1:15" ht="12.75">
      <c r="A291">
        <v>77</v>
      </c>
      <c r="B291" s="70">
        <f t="shared" si="9"/>
        <v>4829.405687767258</v>
      </c>
      <c r="C291" s="70">
        <f>A291*Sheet1!D29</f>
        <v>924</v>
      </c>
      <c r="E291" s="70">
        <f t="shared" si="10"/>
        <v>3905.4056877672583</v>
      </c>
      <c r="O291" s="113">
        <f>Sheet1!F67</f>
        <v>0.6586955115141269</v>
      </c>
    </row>
    <row r="292" spans="1:15" ht="12.75">
      <c r="A292">
        <v>78</v>
      </c>
      <c r="B292" s="70">
        <f t="shared" si="9"/>
        <v>4943.503492051948</v>
      </c>
      <c r="C292" s="70">
        <f>A292*Sheet1!D29</f>
        <v>936</v>
      </c>
      <c r="E292" s="70">
        <f t="shared" si="10"/>
        <v>4007.503492051948</v>
      </c>
      <c r="O292" s="113">
        <f>Sheet1!F67</f>
        <v>0.6586955115141269</v>
      </c>
    </row>
    <row r="293" spans="1:15" ht="12.75">
      <c r="A293">
        <v>79</v>
      </c>
      <c r="B293" s="70">
        <f t="shared" si="9"/>
        <v>5058.9186873596655</v>
      </c>
      <c r="C293" s="70">
        <f>A293*Sheet1!D29</f>
        <v>948</v>
      </c>
      <c r="E293" s="70">
        <f t="shared" si="10"/>
        <v>4110.9186873596655</v>
      </c>
      <c r="O293" s="113">
        <f>Sheet1!F67</f>
        <v>0.6586955115141269</v>
      </c>
    </row>
    <row r="294" spans="1:15" ht="12.75">
      <c r="A294">
        <v>80</v>
      </c>
      <c r="B294" s="70">
        <f t="shared" si="9"/>
        <v>5175.6512736904115</v>
      </c>
      <c r="C294" s="70">
        <f>A294*Sheet1!D29</f>
        <v>960</v>
      </c>
      <c r="E294" s="70">
        <f t="shared" si="10"/>
        <v>4215.6512736904115</v>
      </c>
      <c r="O294" s="113">
        <f>Sheet1!F67</f>
        <v>0.6586955115141269</v>
      </c>
    </row>
    <row r="295" spans="1:15" ht="12.75">
      <c r="A295">
        <v>81</v>
      </c>
      <c r="B295" s="70">
        <f t="shared" si="9"/>
        <v>5293.701251044186</v>
      </c>
      <c r="C295" s="70">
        <f>A295*Sheet1!D29</f>
        <v>972</v>
      </c>
      <c r="E295" s="70">
        <f t="shared" si="10"/>
        <v>4321.701251044186</v>
      </c>
      <c r="O295" s="113">
        <f>Sheet1!F67</f>
        <v>0.6586955115141269</v>
      </c>
    </row>
    <row r="296" spans="1:15" ht="12.75">
      <c r="A296">
        <v>82</v>
      </c>
      <c r="B296" s="70">
        <f t="shared" si="9"/>
        <v>5413.068619420989</v>
      </c>
      <c r="C296" s="70">
        <f>A296*Sheet1!D29</f>
        <v>984</v>
      </c>
      <c r="E296" s="70">
        <f t="shared" si="10"/>
        <v>4429.068619420989</v>
      </c>
      <c r="O296" s="113">
        <f>Sheet1!F67</f>
        <v>0.6586955115141269</v>
      </c>
    </row>
    <row r="297" spans="1:15" ht="12.75">
      <c r="A297">
        <v>83</v>
      </c>
      <c r="B297" s="70">
        <f t="shared" si="9"/>
        <v>5533.75337882082</v>
      </c>
      <c r="C297" s="70">
        <f>A297*Sheet1!D29</f>
        <v>996</v>
      </c>
      <c r="E297" s="70">
        <f t="shared" si="10"/>
        <v>4537.75337882082</v>
      </c>
      <c r="O297" s="113">
        <f>Sheet1!F67</f>
        <v>0.6586955115141269</v>
      </c>
    </row>
    <row r="298" spans="1:15" ht="12.75">
      <c r="A298">
        <v>84</v>
      </c>
      <c r="B298" s="70">
        <f t="shared" si="9"/>
        <v>5655.755529243679</v>
      </c>
      <c r="C298" s="70">
        <f>A298*Sheet1!D29</f>
        <v>1008</v>
      </c>
      <c r="E298" s="70">
        <f t="shared" si="10"/>
        <v>4647.755529243679</v>
      </c>
      <c r="O298" s="113">
        <f>Sheet1!F67</f>
        <v>0.6586955115141269</v>
      </c>
    </row>
    <row r="299" spans="1:15" ht="12.75">
      <c r="A299">
        <v>85</v>
      </c>
      <c r="B299" s="70">
        <f t="shared" si="9"/>
        <v>5779.075070689567</v>
      </c>
      <c r="C299" s="70">
        <f>A299*Sheet1!D29</f>
        <v>1020</v>
      </c>
      <c r="E299" s="70">
        <f t="shared" si="10"/>
        <v>4759.075070689567</v>
      </c>
      <c r="O299" s="113">
        <f>Sheet1!F67</f>
        <v>0.6586955115141269</v>
      </c>
    </row>
    <row r="300" spans="1:15" ht="12.75">
      <c r="A300">
        <v>86</v>
      </c>
      <c r="B300" s="70">
        <f t="shared" si="9"/>
        <v>5903.712003158483</v>
      </c>
      <c r="C300" s="70">
        <f>A300*Sheet1!D29</f>
        <v>1032</v>
      </c>
      <c r="E300" s="70">
        <f t="shared" si="10"/>
        <v>4871.712003158483</v>
      </c>
      <c r="O300" s="113">
        <f>Sheet1!F67</f>
        <v>0.6586955115141269</v>
      </c>
    </row>
    <row r="301" spans="1:15" ht="12.75">
      <c r="A301">
        <v>87</v>
      </c>
      <c r="B301" s="70">
        <f t="shared" si="9"/>
        <v>6029.6663266504265</v>
      </c>
      <c r="C301" s="70">
        <f>A301*Sheet1!D29</f>
        <v>1044</v>
      </c>
      <c r="E301" s="70">
        <f t="shared" si="10"/>
        <v>4985.6663266504265</v>
      </c>
      <c r="O301" s="113">
        <f>Sheet1!F67</f>
        <v>0.6586955115141269</v>
      </c>
    </row>
    <row r="302" spans="1:15" ht="12.75">
      <c r="A302">
        <v>88</v>
      </c>
      <c r="B302" s="70">
        <f t="shared" si="9"/>
        <v>6156.938041165398</v>
      </c>
      <c r="C302" s="70">
        <f>A302*Sheet1!D29</f>
        <v>1056</v>
      </c>
      <c r="E302" s="70">
        <f t="shared" si="10"/>
        <v>5100.938041165398</v>
      </c>
      <c r="O302" s="113">
        <f>Sheet1!F67</f>
        <v>0.6586955115141269</v>
      </c>
    </row>
    <row r="303" spans="1:15" ht="12.75">
      <c r="A303">
        <v>89</v>
      </c>
      <c r="B303" s="70">
        <f t="shared" si="9"/>
        <v>6285.527146703399</v>
      </c>
      <c r="C303" s="70">
        <f>A303*Sheet1!D29</f>
        <v>1068</v>
      </c>
      <c r="E303" s="70">
        <f t="shared" si="10"/>
        <v>5217.527146703399</v>
      </c>
      <c r="O303" s="113">
        <f>Sheet1!F67</f>
        <v>0.6586955115141269</v>
      </c>
    </row>
    <row r="304" spans="1:15" ht="12.75">
      <c r="A304">
        <v>90</v>
      </c>
      <c r="B304" s="70">
        <f t="shared" si="9"/>
        <v>6415.433643264428</v>
      </c>
      <c r="C304" s="70">
        <f>A304*Sheet1!D29</f>
        <v>1080</v>
      </c>
      <c r="E304" s="70">
        <f t="shared" si="10"/>
        <v>5335.433643264428</v>
      </c>
      <c r="O304" s="113">
        <f>Sheet1!F67</f>
        <v>0.6586955115141269</v>
      </c>
    </row>
    <row r="305" spans="1:15" ht="12.75">
      <c r="A305">
        <v>91</v>
      </c>
      <c r="B305" s="70">
        <f t="shared" si="9"/>
        <v>6546.657530848484</v>
      </c>
      <c r="C305" s="70">
        <f>A305*Sheet1!D29</f>
        <v>1092</v>
      </c>
      <c r="E305" s="70">
        <f t="shared" si="10"/>
        <v>5454.657530848484</v>
      </c>
      <c r="O305" s="113">
        <f>Sheet1!F67</f>
        <v>0.6586955115141269</v>
      </c>
    </row>
    <row r="306" spans="1:15" ht="12.75">
      <c r="A306">
        <v>92</v>
      </c>
      <c r="B306" s="70">
        <f t="shared" si="9"/>
        <v>6679.19880945557</v>
      </c>
      <c r="C306" s="70">
        <f>A306*Sheet1!D29</f>
        <v>1104</v>
      </c>
      <c r="E306" s="70">
        <f t="shared" si="10"/>
        <v>5575.19880945557</v>
      </c>
      <c r="O306" s="113">
        <f>Sheet1!F67</f>
        <v>0.6586955115141269</v>
      </c>
    </row>
    <row r="307" spans="1:15" ht="12.75">
      <c r="A307">
        <v>93</v>
      </c>
      <c r="B307" s="70">
        <f t="shared" si="9"/>
        <v>6813.057479085684</v>
      </c>
      <c r="C307" s="70">
        <f>A307*Sheet1!D29</f>
        <v>1116</v>
      </c>
      <c r="E307" s="70">
        <f t="shared" si="10"/>
        <v>5697.057479085684</v>
      </c>
      <c r="O307" s="113">
        <f>Sheet1!F67</f>
        <v>0.6586955115141269</v>
      </c>
    </row>
    <row r="308" spans="1:15" ht="12.75">
      <c r="A308">
        <v>94</v>
      </c>
      <c r="B308" s="70">
        <f t="shared" si="9"/>
        <v>6948.233539738825</v>
      </c>
      <c r="C308" s="70">
        <f>A308*Sheet1!D29</f>
        <v>1128</v>
      </c>
      <c r="E308" s="70">
        <f t="shared" si="10"/>
        <v>5820.233539738825</v>
      </c>
      <c r="O308" s="113">
        <f>Sheet1!F67</f>
        <v>0.6586955115141269</v>
      </c>
    </row>
    <row r="309" spans="1:15" ht="12.75">
      <c r="A309">
        <v>95</v>
      </c>
      <c r="B309" s="70">
        <f t="shared" si="9"/>
        <v>7084.726991414995</v>
      </c>
      <c r="C309" s="70">
        <f>A309*Sheet1!D29</f>
        <v>1140</v>
      </c>
      <c r="E309" s="70">
        <f t="shared" si="10"/>
        <v>5944.726991414995</v>
      </c>
      <c r="O309" s="113">
        <f>Sheet1!F67</f>
        <v>0.6586955115141269</v>
      </c>
    </row>
    <row r="310" spans="1:15" ht="12.75">
      <c r="A310">
        <v>96</v>
      </c>
      <c r="B310" s="70">
        <f t="shared" si="9"/>
        <v>7222.537834114193</v>
      </c>
      <c r="C310" s="70">
        <f>A310*Sheet1!D29</f>
        <v>1152</v>
      </c>
      <c r="E310" s="70">
        <f t="shared" si="10"/>
        <v>6070.537834114193</v>
      </c>
      <c r="O310" s="113">
        <f>Sheet1!F67</f>
        <v>0.6586955115141269</v>
      </c>
    </row>
    <row r="311" spans="1:15" ht="12.75">
      <c r="A311">
        <v>97</v>
      </c>
      <c r="B311" s="70">
        <f t="shared" si="9"/>
        <v>7361.66606783642</v>
      </c>
      <c r="C311" s="70">
        <f>A311*Sheet1!D29</f>
        <v>1164</v>
      </c>
      <c r="E311" s="70">
        <f t="shared" si="10"/>
        <v>6197.66606783642</v>
      </c>
      <c r="O311" s="113">
        <f>Sheet1!F67</f>
        <v>0.6586955115141269</v>
      </c>
    </row>
    <row r="312" spans="1:15" ht="12.75">
      <c r="A312">
        <v>98</v>
      </c>
      <c r="B312" s="70">
        <f t="shared" si="9"/>
        <v>7502.111692581674</v>
      </c>
      <c r="C312" s="70">
        <f>A312*Sheet1!D29</f>
        <v>1176</v>
      </c>
      <c r="E312" s="70">
        <f t="shared" si="10"/>
        <v>6326.111692581674</v>
      </c>
      <c r="O312" s="113">
        <f>Sheet1!F67</f>
        <v>0.6586955115141269</v>
      </c>
    </row>
    <row r="313" spans="1:15" ht="12.75">
      <c r="A313">
        <v>99</v>
      </c>
      <c r="B313" s="70">
        <f t="shared" si="9"/>
        <v>7643.8747083499575</v>
      </c>
      <c r="C313" s="70">
        <f>A313*Sheet1!D29</f>
        <v>1188</v>
      </c>
      <c r="E313" s="70">
        <f t="shared" si="10"/>
        <v>6455.8747083499575</v>
      </c>
      <c r="O313" s="113">
        <f>Sheet1!F67</f>
        <v>0.6586955115141269</v>
      </c>
    </row>
    <row r="314" spans="1:15" ht="12.75">
      <c r="A314">
        <v>100</v>
      </c>
      <c r="B314" s="70">
        <f t="shared" si="9"/>
        <v>7786.955115141269</v>
      </c>
      <c r="C314" s="70">
        <f>A314*Sheet1!D29</f>
        <v>1200</v>
      </c>
      <c r="E314" s="70">
        <f t="shared" si="10"/>
        <v>6586.955115141269</v>
      </c>
      <c r="O314" s="113">
        <f>Sheet1!F67</f>
        <v>0.6586955115141269</v>
      </c>
    </row>
    <row r="315" spans="1:15" ht="12.75">
      <c r="A315">
        <v>105</v>
      </c>
      <c r="B315" s="70">
        <f t="shared" si="9"/>
        <v>8522.118014443247</v>
      </c>
      <c r="C315" s="70">
        <f>A315*Sheet1!D29</f>
        <v>1260</v>
      </c>
      <c r="E315" s="70">
        <f t="shared" si="10"/>
        <v>7262.118014443248</v>
      </c>
      <c r="O315" s="113">
        <f>Sheet1!F67</f>
        <v>0.6586955115141269</v>
      </c>
    </row>
    <row r="316" spans="1:15" ht="12.75">
      <c r="A316">
        <v>110</v>
      </c>
      <c r="B316" s="70">
        <f t="shared" si="9"/>
        <v>9290.215689320936</v>
      </c>
      <c r="C316" s="70">
        <f>A316*Sheet1!D29</f>
        <v>1320</v>
      </c>
      <c r="E316" s="70">
        <f t="shared" si="10"/>
        <v>7970.215689320935</v>
      </c>
      <c r="O316" s="113">
        <f>Sheet1!F67</f>
        <v>0.6586955115141269</v>
      </c>
    </row>
    <row r="317" spans="1:15" ht="12.75">
      <c r="A317">
        <v>115</v>
      </c>
      <c r="B317" s="70">
        <f t="shared" si="9"/>
        <v>10091.248139774329</v>
      </c>
      <c r="C317" s="70">
        <f>A317*Sheet1!D29</f>
        <v>1380</v>
      </c>
      <c r="E317" s="70">
        <f t="shared" si="10"/>
        <v>8711.248139774329</v>
      </c>
      <c r="O317" s="113">
        <f>Sheet1!F67</f>
        <v>0.6586955115141269</v>
      </c>
    </row>
    <row r="318" spans="1:15" ht="12.75">
      <c r="A318">
        <v>120</v>
      </c>
      <c r="B318" s="70">
        <f t="shared" si="9"/>
        <v>10925.215365803428</v>
      </c>
      <c r="C318" s="70">
        <f>A318*Sheet1!D29</f>
        <v>1440</v>
      </c>
      <c r="E318" s="70">
        <f t="shared" si="10"/>
        <v>9485.215365803428</v>
      </c>
      <c r="O318" s="113">
        <f>Sheet1!F67</f>
        <v>0.6586955115141269</v>
      </c>
    </row>
    <row r="319" spans="1:15" ht="12.75">
      <c r="A319">
        <v>125</v>
      </c>
      <c r="B319" s="70">
        <f t="shared" si="9"/>
        <v>11792.117367408233</v>
      </c>
      <c r="C319" s="70">
        <f>A319*Sheet1!D29</f>
        <v>1500</v>
      </c>
      <c r="E319" s="70">
        <f t="shared" si="10"/>
        <v>10292.117367408233</v>
      </c>
      <c r="O319" s="113">
        <f>Sheet1!F67</f>
        <v>0.6586955115141269</v>
      </c>
    </row>
    <row r="320" spans="1:15" ht="12.75">
      <c r="A320">
        <v>130</v>
      </c>
      <c r="B320" s="70">
        <f t="shared" si="9"/>
        <v>12691.954144588744</v>
      </c>
      <c r="C320" s="70">
        <f>A320*Sheet1!D29</f>
        <v>1560</v>
      </c>
      <c r="E320" s="70">
        <f t="shared" si="10"/>
        <v>11131.954144588744</v>
      </c>
      <c r="O320" s="113">
        <f>Sheet1!F67</f>
        <v>0.6586955115141269</v>
      </c>
    </row>
    <row r="321" spans="1:15" ht="12.75">
      <c r="A321">
        <v>135</v>
      </c>
      <c r="B321" s="70">
        <f t="shared" si="9"/>
        <v>13624.725697344962</v>
      </c>
      <c r="C321" s="70">
        <f>A321*Sheet1!D29</f>
        <v>1620</v>
      </c>
      <c r="E321" s="70">
        <f t="shared" si="10"/>
        <v>12004.725697344962</v>
      </c>
      <c r="O321" s="113">
        <f>Sheet1!F67</f>
        <v>0.6586955115141269</v>
      </c>
    </row>
    <row r="322" spans="1:15" ht="12.75">
      <c r="A322">
        <v>140</v>
      </c>
      <c r="B322" s="70">
        <f t="shared" si="9"/>
        <v>14590.432025676886</v>
      </c>
      <c r="C322" s="70">
        <f>A322*Sheet1!D29</f>
        <v>1680</v>
      </c>
      <c r="E322" s="70">
        <f t="shared" si="10"/>
        <v>12910.432025676886</v>
      </c>
      <c r="O322" s="113">
        <f>Sheet1!F67</f>
        <v>0.6586955115141269</v>
      </c>
    </row>
    <row r="323" spans="1:15" ht="12.75">
      <c r="A323">
        <v>145</v>
      </c>
      <c r="B323" s="70">
        <f t="shared" si="9"/>
        <v>15589.073129584518</v>
      </c>
      <c r="C323" s="70">
        <f>A323*Sheet1!D29</f>
        <v>1740</v>
      </c>
      <c r="E323" s="70">
        <f t="shared" si="10"/>
        <v>13849.073129584518</v>
      </c>
      <c r="O323" s="113">
        <f>Sheet1!F67</f>
        <v>0.6586955115141269</v>
      </c>
    </row>
    <row r="324" spans="1:15" ht="12.75">
      <c r="A324">
        <v>150</v>
      </c>
      <c r="B324" s="70">
        <f t="shared" si="9"/>
        <v>16620.649009067856</v>
      </c>
      <c r="C324" s="70">
        <f>A324*Sheet1!D29</f>
        <v>1800</v>
      </c>
      <c r="E324" s="70">
        <f t="shared" si="10"/>
        <v>14820.649009067854</v>
      </c>
      <c r="O324" s="113">
        <f>Sheet1!F67</f>
        <v>0.6586955115141269</v>
      </c>
    </row>
    <row r="325" spans="1:15" ht="12.75">
      <c r="A325">
        <v>155</v>
      </c>
      <c r="B325" s="70">
        <f aca="true" t="shared" si="11" ref="B325:B334">C325+E325</f>
        <v>17685.1596641269</v>
      </c>
      <c r="C325" s="70">
        <f>A325*Sheet1!D29</f>
        <v>1860</v>
      </c>
      <c r="E325" s="70">
        <f aca="true" t="shared" si="12" ref="E325:E334">(A325*A325)*O325</f>
        <v>15825.159664126897</v>
      </c>
      <c r="O325" s="113">
        <f>Sheet1!F67</f>
        <v>0.6586955115141269</v>
      </c>
    </row>
    <row r="326" spans="1:15" ht="12.75">
      <c r="A326">
        <v>160</v>
      </c>
      <c r="B326" s="70">
        <f t="shared" si="11"/>
        <v>18782.605094761646</v>
      </c>
      <c r="C326" s="70">
        <f>A326*Sheet1!D29</f>
        <v>1920</v>
      </c>
      <c r="E326" s="70">
        <f t="shared" si="12"/>
        <v>16862.605094761646</v>
      </c>
      <c r="O326" s="113">
        <f>Sheet1!F67</f>
        <v>0.6586955115141269</v>
      </c>
    </row>
    <row r="327" spans="1:15" ht="12.75">
      <c r="A327">
        <v>165</v>
      </c>
      <c r="B327" s="70">
        <f t="shared" si="11"/>
        <v>19912.985300972105</v>
      </c>
      <c r="C327" s="70">
        <f>A327*Sheet1!D29</f>
        <v>1980</v>
      </c>
      <c r="E327" s="70">
        <f t="shared" si="12"/>
        <v>17932.985300972105</v>
      </c>
      <c r="O327" s="113">
        <f>Sheet1!F67</f>
        <v>0.6586955115141269</v>
      </c>
    </row>
    <row r="328" spans="1:15" ht="12.75">
      <c r="A328">
        <v>170</v>
      </c>
      <c r="B328" s="70">
        <f t="shared" si="11"/>
        <v>21076.300282758268</v>
      </c>
      <c r="C328" s="70">
        <f>A328*Sheet1!D29</f>
        <v>2040</v>
      </c>
      <c r="E328" s="70">
        <f t="shared" si="12"/>
        <v>19036.300282758268</v>
      </c>
      <c r="O328" s="113">
        <f>Sheet1!F67</f>
        <v>0.6586955115141269</v>
      </c>
    </row>
    <row r="329" spans="1:15" ht="12.75">
      <c r="A329">
        <v>175</v>
      </c>
      <c r="B329" s="70">
        <f t="shared" si="11"/>
        <v>22272.550040120135</v>
      </c>
      <c r="C329" s="70">
        <f>A329*Sheet1!D29</f>
        <v>2100</v>
      </c>
      <c r="E329" s="70">
        <f t="shared" si="12"/>
        <v>20172.550040120135</v>
      </c>
      <c r="O329" s="113">
        <f>Sheet1!F67</f>
        <v>0.6586955115141269</v>
      </c>
    </row>
    <row r="330" spans="1:15" ht="12.75">
      <c r="A330">
        <v>180</v>
      </c>
      <c r="B330" s="70">
        <f t="shared" si="11"/>
        <v>23501.73457305771</v>
      </c>
      <c r="C330" s="70">
        <f>A330*Sheet1!D29</f>
        <v>2160</v>
      </c>
      <c r="E330" s="70">
        <f t="shared" si="12"/>
        <v>21341.73457305771</v>
      </c>
      <c r="O330" s="113">
        <f>Sheet1!F67</f>
        <v>0.6586955115141269</v>
      </c>
    </row>
    <row r="331" spans="1:15" ht="12.75">
      <c r="A331">
        <v>185</v>
      </c>
      <c r="B331" s="70">
        <f t="shared" si="11"/>
        <v>24763.85388157099</v>
      </c>
      <c r="C331" s="70">
        <f>A331*Sheet1!D29</f>
        <v>2220</v>
      </c>
      <c r="E331" s="70">
        <f t="shared" si="12"/>
        <v>22543.85388157099</v>
      </c>
      <c r="O331" s="113">
        <f>Sheet1!F67</f>
        <v>0.6586955115141269</v>
      </c>
    </row>
    <row r="332" spans="1:15" ht="12.75">
      <c r="A332">
        <v>190</v>
      </c>
      <c r="B332" s="70">
        <f t="shared" si="11"/>
        <v>26058.90796565998</v>
      </c>
      <c r="C332" s="70">
        <f>A332*Sheet1!D29</f>
        <v>2280</v>
      </c>
      <c r="E332" s="70">
        <f t="shared" si="12"/>
        <v>23778.90796565998</v>
      </c>
      <c r="O332" s="113">
        <f>Sheet1!F67</f>
        <v>0.6586955115141269</v>
      </c>
    </row>
    <row r="333" spans="1:15" ht="12.75">
      <c r="A333">
        <v>195</v>
      </c>
      <c r="B333" s="70">
        <f t="shared" si="11"/>
        <v>27386.896825324675</v>
      </c>
      <c r="C333" s="70">
        <f>A333*Sheet1!D29</f>
        <v>2340</v>
      </c>
      <c r="E333" s="70">
        <f t="shared" si="12"/>
        <v>25046.896825324675</v>
      </c>
      <c r="O333" s="113">
        <f>Sheet1!F67</f>
        <v>0.6586955115141269</v>
      </c>
    </row>
    <row r="334" spans="1:15" ht="12.75">
      <c r="A334">
        <v>200</v>
      </c>
      <c r="B334" s="70">
        <f t="shared" si="11"/>
        <v>28747.820460565075</v>
      </c>
      <c r="C334" s="70">
        <f>A334*Sheet1!D29</f>
        <v>2400</v>
      </c>
      <c r="E334" s="70">
        <f t="shared" si="12"/>
        <v>26347.820460565075</v>
      </c>
      <c r="O334" s="113">
        <f>Sheet1!F67</f>
        <v>0.6586955115141269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W</cp:lastModifiedBy>
  <dcterms:created xsi:type="dcterms:W3CDTF">2010-09-12T17:15:02Z</dcterms:created>
  <dcterms:modified xsi:type="dcterms:W3CDTF">2011-06-26T14:38:58Z</dcterms:modified>
  <cp:category/>
  <cp:version/>
  <cp:contentType/>
  <cp:contentStatus/>
</cp:coreProperties>
</file>